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255" windowHeight="8010"/>
  </bookViews>
  <sheets>
    <sheet name="1" sheetId="8" r:id="rId1"/>
    <sheet name="2" sheetId="13" r:id="rId2"/>
    <sheet name="3" sheetId="21" r:id="rId3"/>
    <sheet name="4" sheetId="9" r:id="rId4"/>
    <sheet name="5" sheetId="12" r:id="rId5"/>
    <sheet name="6" sheetId="16" r:id="rId6"/>
    <sheet name="7" sheetId="17" r:id="rId7"/>
    <sheet name="8" sheetId="19" r:id="rId8"/>
  </sheets>
  <calcPr calcId="125725"/>
</workbook>
</file>

<file path=xl/calcChain.xml><?xml version="1.0" encoding="utf-8"?>
<calcChain xmlns="http://schemas.openxmlformats.org/spreadsheetml/2006/main">
  <c r="A9" i="19"/>
  <c r="E7" i="12"/>
  <c r="E4"/>
  <c r="E5" s="1"/>
  <c r="E6"/>
  <c r="C8" i="19" l="1"/>
  <c r="C4"/>
  <c r="C5"/>
  <c r="E6" i="21"/>
  <c r="E7" s="1"/>
  <c r="E5"/>
  <c r="A9" i="12"/>
  <c r="C3" i="21"/>
  <c r="E3"/>
  <c r="E2"/>
  <c r="E1"/>
  <c r="A6" i="9"/>
  <c r="E8" i="19"/>
  <c r="E3"/>
  <c r="E2"/>
  <c r="E1"/>
  <c r="E4" s="1"/>
  <c r="E3" i="17"/>
  <c r="E2"/>
  <c r="E1"/>
  <c r="E4" s="1"/>
  <c r="C4" s="1"/>
  <c r="E3" i="16"/>
  <c r="E2" i="13"/>
  <c r="E1"/>
  <c r="E8" i="12" l="1"/>
  <c r="E3" i="13"/>
  <c r="C3" s="1"/>
  <c r="E5" i="19"/>
  <c r="E6"/>
  <c r="E4" i="9"/>
  <c r="E5" s="1"/>
  <c r="E12" i="8"/>
  <c r="A13" s="1"/>
  <c r="E7"/>
  <c r="A8" s="1"/>
  <c r="E3"/>
  <c r="E7" i="19" l="1"/>
  <c r="C7" s="1"/>
  <c r="C6"/>
  <c r="C7" i="21"/>
</calcChain>
</file>

<file path=xl/sharedStrings.xml><?xml version="1.0" encoding="utf-8"?>
<sst xmlns="http://schemas.openxmlformats.org/spreadsheetml/2006/main" count="158" uniqueCount="62">
  <si>
    <t>Заряд</t>
  </si>
  <si>
    <t xml:space="preserve"> q=</t>
  </si>
  <si>
    <t>Кл</t>
  </si>
  <si>
    <t>Время</t>
  </si>
  <si>
    <t xml:space="preserve"> t =</t>
  </si>
  <si>
    <t>c</t>
  </si>
  <si>
    <t>Сила тока</t>
  </si>
  <si>
    <t>А</t>
  </si>
  <si>
    <t xml:space="preserve"> I = q / t =</t>
  </si>
  <si>
    <t xml:space="preserve">  I =</t>
  </si>
  <si>
    <t>q = I * t =</t>
  </si>
  <si>
    <t xml:space="preserve"> I = </t>
  </si>
  <si>
    <t xml:space="preserve">t = q / I </t>
  </si>
  <si>
    <t>Напряжение</t>
  </si>
  <si>
    <t xml:space="preserve"> U=</t>
  </si>
  <si>
    <t>В</t>
  </si>
  <si>
    <t>I  =</t>
  </si>
  <si>
    <t>Cопротивление</t>
  </si>
  <si>
    <t xml:space="preserve"> R=</t>
  </si>
  <si>
    <t>Ом</t>
  </si>
  <si>
    <t>I = q / t =</t>
  </si>
  <si>
    <t>R= U / I=</t>
  </si>
  <si>
    <t>Работа тока</t>
  </si>
  <si>
    <t>А= q*U =</t>
  </si>
  <si>
    <t>Дж</t>
  </si>
  <si>
    <t>Мощность</t>
  </si>
  <si>
    <t>N= A / t=</t>
  </si>
  <si>
    <t>Вт</t>
  </si>
  <si>
    <t>мКл</t>
  </si>
  <si>
    <t>мин=</t>
  </si>
  <si>
    <t>мА</t>
  </si>
  <si>
    <t xml:space="preserve"> I  =</t>
  </si>
  <si>
    <t>Число электронов</t>
  </si>
  <si>
    <t xml:space="preserve"> N=</t>
  </si>
  <si>
    <t>Элементарный заряд</t>
  </si>
  <si>
    <t xml:space="preserve"> e =</t>
  </si>
  <si>
    <t>Суммарный заряд</t>
  </si>
  <si>
    <t>R= ρl/S</t>
  </si>
  <si>
    <t>Ом*мм</t>
  </si>
  <si>
    <t>Ом*м</t>
  </si>
  <si>
    <t>км</t>
  </si>
  <si>
    <t>м</t>
  </si>
  <si>
    <t>мОм</t>
  </si>
  <si>
    <t>Удельное сопротивление</t>
  </si>
  <si>
    <t>Длина</t>
  </si>
  <si>
    <t>Сопротивление</t>
  </si>
  <si>
    <t>Площадь сечения</t>
  </si>
  <si>
    <t>мин</t>
  </si>
  <si>
    <t>кВ</t>
  </si>
  <si>
    <t>кОм</t>
  </si>
  <si>
    <t>кДж</t>
  </si>
  <si>
    <t>кВт</t>
  </si>
  <si>
    <t>P= U*I =</t>
  </si>
  <si>
    <t xml:space="preserve">ρ= </t>
  </si>
  <si>
    <t xml:space="preserve">l= </t>
  </si>
  <si>
    <t xml:space="preserve">S= </t>
  </si>
  <si>
    <t>мКл=</t>
  </si>
  <si>
    <t>мА=</t>
  </si>
  <si>
    <t>кА</t>
  </si>
  <si>
    <t>P= I*U =</t>
  </si>
  <si>
    <r>
      <t>см</t>
    </r>
    <r>
      <rPr>
        <b/>
        <vertAlign val="superscript"/>
        <sz val="20"/>
        <color rgb="FF336600"/>
        <rFont val="Arial"/>
        <family val="2"/>
        <charset val="204"/>
      </rPr>
      <t>2</t>
    </r>
  </si>
  <si>
    <r>
      <t>м</t>
    </r>
    <r>
      <rPr>
        <b/>
        <vertAlign val="superscript"/>
        <sz val="20"/>
        <color rgb="FF336600"/>
        <rFont val="Arial"/>
        <family val="2"/>
        <charset val="204"/>
      </rPr>
      <t>2</t>
    </r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</si>
</sst>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i/>
      <sz val="20"/>
      <color indexed="12"/>
      <name val="Times New Roman"/>
      <family val="1"/>
      <charset val="204"/>
    </font>
    <font>
      <sz val="20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  <font>
      <b/>
      <sz val="20"/>
      <color rgb="FF800000"/>
      <name val="Arial"/>
      <family val="2"/>
      <charset val="204"/>
    </font>
    <font>
      <b/>
      <i/>
      <sz val="20"/>
      <color rgb="FF3333FF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0"/>
      <color rgb="FF00B050"/>
      <name val="Arial"/>
      <family val="2"/>
      <charset val="204"/>
    </font>
    <font>
      <b/>
      <sz val="20"/>
      <color rgb="FF7030A0"/>
      <name val="Arial"/>
      <family val="2"/>
      <charset val="204"/>
    </font>
    <font>
      <sz val="22"/>
      <color theme="1"/>
      <name val="Arial"/>
      <family val="2"/>
      <charset val="204"/>
    </font>
    <font>
      <b/>
      <i/>
      <sz val="22"/>
      <color indexed="12"/>
      <name val="Arial"/>
      <family val="2"/>
      <charset val="204"/>
    </font>
    <font>
      <b/>
      <i/>
      <sz val="22"/>
      <color rgb="FF3333FF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color theme="1"/>
      <name val="Arial"/>
      <family val="2"/>
      <charset val="204"/>
    </font>
    <font>
      <b/>
      <sz val="20"/>
      <color rgb="FF990099"/>
      <name val="Arial"/>
      <family val="2"/>
      <charset val="204"/>
    </font>
    <font>
      <b/>
      <sz val="20"/>
      <color rgb="FF336600"/>
      <name val="Arial"/>
      <family val="2"/>
      <charset val="204"/>
    </font>
    <font>
      <sz val="11"/>
      <color rgb="FF336600"/>
      <name val="Calibri"/>
      <family val="2"/>
      <charset val="204"/>
      <scheme val="minor"/>
    </font>
    <font>
      <b/>
      <sz val="22"/>
      <color rgb="FF336600"/>
      <name val="Arial"/>
      <family val="2"/>
      <charset val="204"/>
    </font>
    <font>
      <b/>
      <sz val="22"/>
      <color rgb="FF336600"/>
      <name val="Calibri"/>
      <family val="2"/>
      <charset val="204"/>
      <scheme val="minor"/>
    </font>
    <font>
      <b/>
      <vertAlign val="superscript"/>
      <sz val="20"/>
      <color rgb="FF336600"/>
      <name val="Arial"/>
      <family val="2"/>
      <charset val="204"/>
    </font>
    <font>
      <sz val="22"/>
      <color rgb="FF336600"/>
      <name val="Arial"/>
      <family val="2"/>
      <charset val="204"/>
    </font>
    <font>
      <b/>
      <sz val="22"/>
      <color rgb="FF800000"/>
      <name val="Arial"/>
      <family val="2"/>
      <charset val="204"/>
    </font>
    <font>
      <b/>
      <sz val="22"/>
      <color rgb="FFCC0099"/>
      <name val="Arial"/>
      <family val="2"/>
      <charset val="204"/>
    </font>
    <font>
      <b/>
      <sz val="20"/>
      <color rgb="FFCC00CC"/>
      <name val="Arial"/>
      <family val="2"/>
      <charset val="204"/>
    </font>
    <font>
      <sz val="22"/>
      <color rgb="FFCC00CC"/>
      <name val="Arial"/>
      <family val="2"/>
      <charset val="204"/>
    </font>
    <font>
      <sz val="24"/>
      <color rgb="FFFF0000"/>
      <name val="Arial"/>
      <family val="2"/>
      <charset val="204"/>
    </font>
    <font>
      <sz val="2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1" fontId="8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CC"/>
      <color rgb="FF800000"/>
      <color rgb="FFCC0099"/>
      <color rgb="FF336600"/>
      <color rgb="FF990099"/>
      <color rgb="FF6600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A15" sqref="A15"/>
    </sheetView>
  </sheetViews>
  <sheetFormatPr defaultRowHeight="15"/>
  <cols>
    <col min="1" max="1" width="24.5703125" customWidth="1"/>
    <col min="2" max="2" width="20" customWidth="1"/>
    <col min="5" max="5" width="11.7109375" customWidth="1"/>
  </cols>
  <sheetData>
    <row r="1" spans="1:7" ht="26.25">
      <c r="A1" s="4" t="s">
        <v>0</v>
      </c>
      <c r="B1" s="14" t="s">
        <v>1</v>
      </c>
      <c r="C1" s="6"/>
      <c r="D1" s="6"/>
      <c r="E1" s="4">
        <v>480</v>
      </c>
      <c r="F1" s="4" t="s">
        <v>2</v>
      </c>
      <c r="G1" s="7"/>
    </row>
    <row r="2" spans="1:7" ht="26.25">
      <c r="A2" s="4" t="s">
        <v>3</v>
      </c>
      <c r="B2" s="14" t="s">
        <v>4</v>
      </c>
      <c r="C2" s="6"/>
      <c r="D2" s="6"/>
      <c r="E2" s="4">
        <v>30</v>
      </c>
      <c r="F2" s="4" t="s">
        <v>5</v>
      </c>
      <c r="G2" s="7"/>
    </row>
    <row r="3" spans="1:7" ht="26.25">
      <c r="A3" s="4" t="s">
        <v>6</v>
      </c>
      <c r="B3" s="14" t="s">
        <v>8</v>
      </c>
      <c r="C3" s="7"/>
      <c r="D3" s="6"/>
      <c r="E3" s="4">
        <f>E1/E2</f>
        <v>16</v>
      </c>
      <c r="F3" s="4" t="s">
        <v>7</v>
      </c>
      <c r="G3" s="7"/>
    </row>
    <row r="4" spans="1:7" ht="26.25">
      <c r="A4" s="8"/>
      <c r="B4" s="9"/>
      <c r="C4" s="7"/>
      <c r="D4" s="7"/>
      <c r="E4" s="4"/>
      <c r="F4" s="4"/>
      <c r="G4" s="7"/>
    </row>
    <row r="5" spans="1:7" ht="26.25">
      <c r="A5" s="4" t="s">
        <v>6</v>
      </c>
      <c r="B5" s="14" t="s">
        <v>9</v>
      </c>
      <c r="C5" s="7"/>
      <c r="D5" s="6"/>
      <c r="E5" s="4">
        <v>16</v>
      </c>
      <c r="F5" s="4" t="s">
        <v>7</v>
      </c>
      <c r="G5" s="7"/>
    </row>
    <row r="6" spans="1:7" ht="26.25">
      <c r="A6" s="4" t="s">
        <v>3</v>
      </c>
      <c r="B6" s="14" t="s">
        <v>4</v>
      </c>
      <c r="C6" s="7"/>
      <c r="D6" s="6"/>
      <c r="E6" s="4">
        <v>30</v>
      </c>
      <c r="F6" s="4" t="s">
        <v>5</v>
      </c>
      <c r="G6" s="7"/>
    </row>
    <row r="7" spans="1:7" ht="26.25">
      <c r="A7" s="4" t="s">
        <v>0</v>
      </c>
      <c r="B7" s="14" t="s">
        <v>10</v>
      </c>
      <c r="C7" s="6"/>
      <c r="D7" s="6"/>
      <c r="E7" s="4">
        <f>E5*E6</f>
        <v>480</v>
      </c>
      <c r="F7" s="4" t="s">
        <v>2</v>
      </c>
      <c r="G7" s="7"/>
    </row>
    <row r="8" spans="1:7" ht="26.25">
      <c r="A8" s="8">
        <f>IF(E7=480,5,2)</f>
        <v>5</v>
      </c>
      <c r="B8" s="9"/>
      <c r="C8" s="7"/>
      <c r="D8" s="7"/>
      <c r="E8" s="4"/>
      <c r="F8" s="4"/>
      <c r="G8" s="7"/>
    </row>
    <row r="9" spans="1:7" ht="26.25">
      <c r="A9" s="8"/>
      <c r="B9" s="9"/>
      <c r="C9" s="7"/>
      <c r="D9" s="7"/>
      <c r="E9" s="4"/>
      <c r="F9" s="4"/>
      <c r="G9" s="7"/>
    </row>
    <row r="10" spans="1:7" ht="26.25">
      <c r="A10" s="17" t="s">
        <v>0</v>
      </c>
      <c r="B10" s="5" t="s">
        <v>1</v>
      </c>
      <c r="C10" s="6"/>
      <c r="D10" s="6"/>
      <c r="E10" s="4">
        <v>480</v>
      </c>
      <c r="F10" s="16" t="s">
        <v>2</v>
      </c>
      <c r="G10" s="7"/>
    </row>
    <row r="11" spans="1:7" ht="26.25">
      <c r="A11" s="17" t="s">
        <v>6</v>
      </c>
      <c r="B11" s="5" t="s">
        <v>11</v>
      </c>
      <c r="C11" s="7"/>
      <c r="D11" s="6"/>
      <c r="E11" s="4">
        <v>16</v>
      </c>
      <c r="F11" s="16" t="s">
        <v>7</v>
      </c>
      <c r="G11" s="7"/>
    </row>
    <row r="12" spans="1:7" ht="26.25">
      <c r="A12" s="11" t="s">
        <v>3</v>
      </c>
      <c r="B12" s="5" t="s">
        <v>12</v>
      </c>
      <c r="C12" s="6"/>
      <c r="D12" s="6"/>
      <c r="E12" s="4">
        <f>E10/E11</f>
        <v>30</v>
      </c>
      <c r="F12" s="16" t="s">
        <v>5</v>
      </c>
      <c r="G12" s="7"/>
    </row>
    <row r="13" spans="1:7" ht="26.25">
      <c r="A13" s="10">
        <f>IF(E12=30,5,2)</f>
        <v>5</v>
      </c>
      <c r="B13" s="9"/>
      <c r="C13" s="7"/>
      <c r="D13" s="7"/>
      <c r="E13" s="7"/>
      <c r="F13" s="7"/>
      <c r="G13" s="7"/>
    </row>
    <row r="15" spans="1:7">
      <c r="A15" s="1"/>
      <c r="B15" s="2"/>
      <c r="C15" s="3"/>
      <c r="D15" s="1"/>
      <c r="E15" s="3"/>
      <c r="F15" s="1"/>
    </row>
    <row r="16" spans="1:7">
      <c r="A16" s="1"/>
      <c r="B16" s="2"/>
      <c r="C16" s="3"/>
      <c r="D16" s="1"/>
      <c r="E16" s="3"/>
      <c r="F16" s="1"/>
    </row>
    <row r="17" spans="1:6">
      <c r="A17" s="1"/>
      <c r="B17" s="2"/>
      <c r="D17" s="3"/>
      <c r="F1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1" sqref="F1:F3"/>
    </sheetView>
  </sheetViews>
  <sheetFormatPr defaultRowHeight="15"/>
  <cols>
    <col min="1" max="1" width="22.28515625" customWidth="1"/>
    <col min="2" max="2" width="14.140625" customWidth="1"/>
    <col min="4" max="4" width="12.5703125" customWidth="1"/>
    <col min="5" max="5" width="13.5703125" customWidth="1"/>
  </cols>
  <sheetData>
    <row r="1" spans="1:7" ht="26.25">
      <c r="A1" s="23" t="s">
        <v>0</v>
      </c>
      <c r="B1" s="5" t="s">
        <v>1</v>
      </c>
      <c r="C1" s="4">
        <v>480</v>
      </c>
      <c r="D1" s="24" t="s">
        <v>56</v>
      </c>
      <c r="E1" s="4">
        <f>C1/1000</f>
        <v>0.48</v>
      </c>
      <c r="F1" s="24" t="s">
        <v>2</v>
      </c>
      <c r="G1" s="7"/>
    </row>
    <row r="2" spans="1:7" ht="26.25">
      <c r="A2" s="23" t="s">
        <v>3</v>
      </c>
      <c r="B2" s="5" t="s">
        <v>4</v>
      </c>
      <c r="C2" s="4">
        <v>0.5</v>
      </c>
      <c r="D2" s="24" t="s">
        <v>29</v>
      </c>
      <c r="E2" s="4">
        <f>C2*60</f>
        <v>30</v>
      </c>
      <c r="F2" s="24" t="s">
        <v>5</v>
      </c>
      <c r="G2" s="7"/>
    </row>
    <row r="3" spans="1:7" ht="26.25">
      <c r="A3" s="11" t="s">
        <v>6</v>
      </c>
      <c r="B3" s="5" t="s">
        <v>16</v>
      </c>
      <c r="C3" s="4">
        <f>E3*1000</f>
        <v>16</v>
      </c>
      <c r="D3" s="24" t="s">
        <v>57</v>
      </c>
      <c r="E3" s="4">
        <f>E1/E2</f>
        <v>1.6E-2</v>
      </c>
      <c r="F3" s="24" t="s">
        <v>7</v>
      </c>
      <c r="G3" s="7"/>
    </row>
    <row r="4" spans="1:7" ht="26.25">
      <c r="A4" s="7"/>
      <c r="B4" s="7"/>
      <c r="C4" s="7"/>
      <c r="D4" s="7"/>
      <c r="E4" s="7"/>
      <c r="F4" s="7"/>
      <c r="G4" s="7"/>
    </row>
    <row r="5" spans="1:7" ht="26.25">
      <c r="A5" s="7"/>
      <c r="B5" s="7"/>
      <c r="C5" s="7"/>
      <c r="D5" s="7"/>
      <c r="E5" s="7"/>
      <c r="F5" s="7"/>
      <c r="G5" s="7"/>
    </row>
    <row r="6" spans="1:7" ht="26.25">
      <c r="A6" s="7"/>
      <c r="B6" s="7"/>
      <c r="C6" s="7"/>
      <c r="D6" s="7"/>
      <c r="E6" s="7"/>
      <c r="F6" s="7"/>
      <c r="G6" s="7"/>
    </row>
    <row r="12" spans="1:7" ht="26.25">
      <c r="A12" s="7"/>
      <c r="B12" s="7"/>
      <c r="C12" s="7"/>
      <c r="D12" s="7"/>
      <c r="E12" s="7"/>
      <c r="F12" s="7"/>
      <c r="G12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13" sqref="C13"/>
    </sheetView>
  </sheetViews>
  <sheetFormatPr defaultRowHeight="15"/>
  <cols>
    <col min="1" max="1" width="38" customWidth="1"/>
    <col min="3" max="3" width="16" customWidth="1"/>
    <col min="4" max="4" width="10.5703125" customWidth="1"/>
    <col min="5" max="5" width="17.7109375" customWidth="1"/>
  </cols>
  <sheetData>
    <row r="1" spans="1:6" ht="26.25">
      <c r="A1" s="23" t="s">
        <v>13</v>
      </c>
      <c r="B1" s="12" t="s">
        <v>14</v>
      </c>
      <c r="C1" s="4">
        <v>1.2E-2</v>
      </c>
      <c r="D1" s="24" t="s">
        <v>48</v>
      </c>
      <c r="E1" s="4">
        <f>C1*1000</f>
        <v>12</v>
      </c>
      <c r="F1" s="24" t="s">
        <v>15</v>
      </c>
    </row>
    <row r="2" spans="1:6" ht="26.25">
      <c r="A2" s="23" t="s">
        <v>6</v>
      </c>
      <c r="B2" s="5" t="s">
        <v>31</v>
      </c>
      <c r="C2" s="4">
        <v>0.16</v>
      </c>
      <c r="D2" s="24" t="s">
        <v>58</v>
      </c>
      <c r="E2" s="4">
        <f>C2*1000</f>
        <v>160</v>
      </c>
      <c r="F2" s="24" t="s">
        <v>7</v>
      </c>
    </row>
    <row r="3" spans="1:6" ht="26.25">
      <c r="A3" s="11" t="s">
        <v>17</v>
      </c>
      <c r="B3" s="5" t="s">
        <v>18</v>
      </c>
      <c r="C3" s="4">
        <f>E3*1000</f>
        <v>75</v>
      </c>
      <c r="D3" s="24" t="s">
        <v>42</v>
      </c>
      <c r="E3" s="4">
        <f>E1/E2</f>
        <v>7.4999999999999997E-2</v>
      </c>
      <c r="F3" s="24" t="s">
        <v>19</v>
      </c>
    </row>
    <row r="4" spans="1:6" ht="26.25">
      <c r="C4" s="4"/>
      <c r="D4" s="24"/>
      <c r="F4" s="25"/>
    </row>
    <row r="5" spans="1:6" ht="26.25">
      <c r="A5" s="23" t="s">
        <v>6</v>
      </c>
      <c r="B5" s="5" t="s">
        <v>31</v>
      </c>
      <c r="C5" s="4">
        <v>0.16</v>
      </c>
      <c r="D5" s="24" t="s">
        <v>58</v>
      </c>
      <c r="E5" s="4">
        <f>C5*1000</f>
        <v>160</v>
      </c>
      <c r="F5" s="24" t="s">
        <v>7</v>
      </c>
    </row>
    <row r="6" spans="1:6" ht="26.25">
      <c r="A6" s="23" t="s">
        <v>17</v>
      </c>
      <c r="B6" s="5" t="s">
        <v>18</v>
      </c>
      <c r="C6" s="4">
        <v>75</v>
      </c>
      <c r="D6" s="24" t="s">
        <v>42</v>
      </c>
      <c r="E6" s="4">
        <f>C6/1000</f>
        <v>7.4999999999999997E-2</v>
      </c>
      <c r="F6" s="24" t="s">
        <v>19</v>
      </c>
    </row>
    <row r="7" spans="1:6" ht="26.25">
      <c r="A7" s="11" t="s">
        <v>13</v>
      </c>
      <c r="B7" s="12" t="s">
        <v>14</v>
      </c>
      <c r="C7" s="4">
        <f>E7/1000</f>
        <v>1.2E-2</v>
      </c>
      <c r="D7" s="24" t="s">
        <v>48</v>
      </c>
      <c r="E7" s="4">
        <f>E5*E6</f>
        <v>12</v>
      </c>
      <c r="F7" s="24" t="s">
        <v>15</v>
      </c>
    </row>
    <row r="8" spans="1:6">
      <c r="A8" s="1"/>
      <c r="B8" s="2"/>
      <c r="D8" s="1"/>
      <c r="F8" s="3"/>
    </row>
    <row r="9" spans="1:6">
      <c r="A9" s="1"/>
      <c r="B9" s="2"/>
      <c r="D9" s="1"/>
      <c r="F9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sqref="A1:A3"/>
    </sheetView>
  </sheetViews>
  <sheetFormatPr defaultRowHeight="15"/>
  <cols>
    <col min="1" max="1" width="34.140625" customWidth="1"/>
    <col min="2" max="2" width="13.5703125" customWidth="1"/>
  </cols>
  <sheetData>
    <row r="1" spans="1:6" ht="26.25">
      <c r="A1" s="31" t="s">
        <v>0</v>
      </c>
      <c r="B1" s="5" t="s">
        <v>1</v>
      </c>
      <c r="C1" s="6"/>
      <c r="D1" s="6"/>
      <c r="E1" s="4">
        <v>480</v>
      </c>
      <c r="F1" s="24" t="s">
        <v>2</v>
      </c>
    </row>
    <row r="2" spans="1:6" ht="26.25">
      <c r="A2" s="31" t="s">
        <v>3</v>
      </c>
      <c r="B2" s="5" t="s">
        <v>4</v>
      </c>
      <c r="C2" s="6"/>
      <c r="D2" s="6"/>
      <c r="E2" s="4">
        <v>30</v>
      </c>
      <c r="F2" s="24" t="s">
        <v>5</v>
      </c>
    </row>
    <row r="3" spans="1:6" ht="26.25">
      <c r="A3" s="31" t="s">
        <v>13</v>
      </c>
      <c r="B3" s="12" t="s">
        <v>14</v>
      </c>
      <c r="C3" s="6"/>
      <c r="D3" s="6"/>
      <c r="E3" s="4">
        <v>120</v>
      </c>
      <c r="F3" s="24" t="s">
        <v>15</v>
      </c>
    </row>
    <row r="4" spans="1:6" ht="26.25">
      <c r="A4" s="11" t="s">
        <v>6</v>
      </c>
      <c r="B4" s="5" t="s">
        <v>31</v>
      </c>
      <c r="C4" s="6"/>
      <c r="D4" s="6"/>
      <c r="E4" s="4">
        <f>E1/E2</f>
        <v>16</v>
      </c>
      <c r="F4" s="24" t="s">
        <v>7</v>
      </c>
    </row>
    <row r="5" spans="1:6" ht="26.25">
      <c r="A5" s="11" t="s">
        <v>17</v>
      </c>
      <c r="B5" s="5" t="s">
        <v>18</v>
      </c>
      <c r="C5" s="6"/>
      <c r="D5" s="6"/>
      <c r="E5" s="4">
        <f>E3/E4</f>
        <v>7.5</v>
      </c>
      <c r="F5" s="24" t="s">
        <v>19</v>
      </c>
    </row>
    <row r="6" spans="1:6" ht="26.25">
      <c r="A6" s="10">
        <f>IF(E4=16, IF( E5=7.5,5,4),2)</f>
        <v>5</v>
      </c>
      <c r="B6" s="7"/>
      <c r="C6" s="7"/>
      <c r="D6" s="7"/>
      <c r="E6" s="7"/>
      <c r="F6" s="7"/>
    </row>
    <row r="7" spans="1:6" ht="26.25">
      <c r="A7" s="7"/>
      <c r="B7" s="7"/>
      <c r="C7" s="7"/>
      <c r="D7" s="7"/>
      <c r="E7" s="7"/>
      <c r="F7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9" sqref="A9"/>
    </sheetView>
  </sheetViews>
  <sheetFormatPr defaultRowHeight="15"/>
  <cols>
    <col min="1" max="1" width="33" customWidth="1"/>
    <col min="2" max="2" width="20.5703125" customWidth="1"/>
    <col min="5" max="5" width="15.5703125" customWidth="1"/>
    <col min="6" max="6" width="13.85546875" customWidth="1"/>
  </cols>
  <sheetData>
    <row r="1" spans="1:6" ht="27.75">
      <c r="A1" s="32" t="s">
        <v>0</v>
      </c>
      <c r="B1" s="19" t="s">
        <v>1</v>
      </c>
      <c r="C1" s="18"/>
      <c r="D1" s="18"/>
      <c r="E1" s="18">
        <v>480</v>
      </c>
      <c r="F1" s="28" t="s">
        <v>2</v>
      </c>
    </row>
    <row r="2" spans="1:6" ht="27.75">
      <c r="A2" s="32" t="s">
        <v>3</v>
      </c>
      <c r="B2" s="19" t="s">
        <v>4</v>
      </c>
      <c r="C2" s="18"/>
      <c r="D2" s="18"/>
      <c r="E2" s="18">
        <v>30</v>
      </c>
      <c r="F2" s="28" t="s">
        <v>5</v>
      </c>
    </row>
    <row r="3" spans="1:6" ht="27">
      <c r="A3" s="32" t="s">
        <v>13</v>
      </c>
      <c r="B3" s="20" t="s">
        <v>14</v>
      </c>
      <c r="C3" s="18"/>
      <c r="D3" s="18"/>
      <c r="E3" s="18">
        <v>120</v>
      </c>
      <c r="F3" s="28" t="s">
        <v>15</v>
      </c>
    </row>
    <row r="4" spans="1:6" ht="28.5">
      <c r="A4" s="18" t="s">
        <v>6</v>
      </c>
      <c r="B4" s="19" t="s">
        <v>20</v>
      </c>
      <c r="C4" s="21"/>
      <c r="D4" s="18"/>
      <c r="E4" s="18">
        <f>E1/E2</f>
        <v>16</v>
      </c>
      <c r="F4" s="28" t="s">
        <v>7</v>
      </c>
    </row>
    <row r="5" spans="1:6" ht="28.5">
      <c r="A5" s="18" t="s">
        <v>17</v>
      </c>
      <c r="B5" s="19" t="s">
        <v>21</v>
      </c>
      <c r="C5" s="21"/>
      <c r="D5" s="18"/>
      <c r="E5" s="18">
        <f>E3/E4</f>
        <v>7.5</v>
      </c>
      <c r="F5" s="28" t="s">
        <v>19</v>
      </c>
    </row>
    <row r="6" spans="1:6" ht="28.5">
      <c r="A6" s="18" t="s">
        <v>22</v>
      </c>
      <c r="B6" s="19" t="s">
        <v>23</v>
      </c>
      <c r="C6" s="21"/>
      <c r="D6" s="21"/>
      <c r="E6" s="18">
        <f>E1*E3</f>
        <v>57600</v>
      </c>
      <c r="F6" s="28" t="s">
        <v>24</v>
      </c>
    </row>
    <row r="7" spans="1:6" ht="28.5">
      <c r="A7" s="18" t="s">
        <v>25</v>
      </c>
      <c r="B7" s="19" t="s">
        <v>26</v>
      </c>
      <c r="C7" s="21"/>
      <c r="D7" s="21"/>
      <c r="E7" s="18">
        <f>E6/E2</f>
        <v>1920</v>
      </c>
      <c r="F7" s="28" t="s">
        <v>27</v>
      </c>
    </row>
    <row r="8" spans="1:6" ht="28.5">
      <c r="A8" s="18" t="s">
        <v>25</v>
      </c>
      <c r="B8" s="19" t="s">
        <v>59</v>
      </c>
      <c r="C8" s="21"/>
      <c r="D8" s="21"/>
      <c r="E8" s="18">
        <f>E4*E3</f>
        <v>1920</v>
      </c>
      <c r="F8" s="28" t="s">
        <v>27</v>
      </c>
    </row>
    <row r="9" spans="1:6" ht="30">
      <c r="A9" s="33">
        <f>IF(E6=57600, IF(E5=7.5, IF(E7=1920,5,4),3),2)</f>
        <v>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sqref="A1:A2"/>
    </sheetView>
  </sheetViews>
  <sheetFormatPr defaultRowHeight="15"/>
  <cols>
    <col min="1" max="1" width="46" customWidth="1"/>
    <col min="2" max="2" width="10.28515625" customWidth="1"/>
    <col min="5" max="5" width="18" customWidth="1"/>
  </cols>
  <sheetData>
    <row r="1" spans="1:6" ht="26.25">
      <c r="A1" s="31" t="s">
        <v>36</v>
      </c>
      <c r="B1" s="5" t="s">
        <v>1</v>
      </c>
      <c r="C1" s="4"/>
      <c r="D1" s="4"/>
      <c r="E1" s="4">
        <v>480</v>
      </c>
      <c r="F1" s="24" t="s">
        <v>2</v>
      </c>
    </row>
    <row r="2" spans="1:6" ht="26.25">
      <c r="A2" s="31" t="s">
        <v>34</v>
      </c>
      <c r="B2" s="14" t="s">
        <v>35</v>
      </c>
      <c r="C2" s="8"/>
      <c r="D2" s="15"/>
      <c r="E2" s="15">
        <v>1.5999999999999999E-19</v>
      </c>
      <c r="F2" s="24" t="s">
        <v>2</v>
      </c>
    </row>
    <row r="3" spans="1:6" ht="26.25">
      <c r="A3" s="4" t="s">
        <v>32</v>
      </c>
      <c r="B3" s="14" t="s">
        <v>33</v>
      </c>
      <c r="C3" s="8"/>
      <c r="D3" s="8"/>
      <c r="E3" s="15">
        <f>E1/E2</f>
        <v>3E+21</v>
      </c>
      <c r="F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A5" sqref="A5"/>
    </sheetView>
  </sheetViews>
  <sheetFormatPr defaultRowHeight="15"/>
  <cols>
    <col min="1" max="1" width="51.7109375" customWidth="1"/>
    <col min="2" max="2" width="15.42578125" customWidth="1"/>
    <col min="3" max="3" width="13.42578125" customWidth="1"/>
    <col min="4" max="4" width="16" customWidth="1"/>
    <col min="5" max="5" width="15.140625" customWidth="1"/>
    <col min="6" max="6" width="14" customWidth="1"/>
  </cols>
  <sheetData>
    <row r="1" spans="1:6" ht="26.25">
      <c r="A1" s="31" t="s">
        <v>43</v>
      </c>
      <c r="B1" s="13" t="s">
        <v>53</v>
      </c>
      <c r="C1" s="4">
        <v>0.1</v>
      </c>
      <c r="D1" s="24" t="s">
        <v>38</v>
      </c>
      <c r="E1" s="4">
        <f>C1/1000000</f>
        <v>1.0000000000000001E-7</v>
      </c>
      <c r="F1" s="24" t="s">
        <v>39</v>
      </c>
    </row>
    <row r="2" spans="1:6" ht="26.25">
      <c r="A2" s="31" t="s">
        <v>44</v>
      </c>
      <c r="B2" s="13" t="s">
        <v>54</v>
      </c>
      <c r="C2" s="4">
        <v>0.12</v>
      </c>
      <c r="D2" s="24" t="s">
        <v>40</v>
      </c>
      <c r="E2" s="4">
        <f>C2*1000</f>
        <v>120</v>
      </c>
      <c r="F2" s="24" t="s">
        <v>41</v>
      </c>
    </row>
    <row r="3" spans="1:6" ht="30">
      <c r="A3" s="31" t="s">
        <v>46</v>
      </c>
      <c r="B3" s="13" t="s">
        <v>55</v>
      </c>
      <c r="C3" s="4">
        <v>0.5</v>
      </c>
      <c r="D3" s="24" t="s">
        <v>60</v>
      </c>
      <c r="E3" s="4">
        <f>C3/10000</f>
        <v>5.0000000000000002E-5</v>
      </c>
      <c r="F3" s="24" t="s">
        <v>61</v>
      </c>
    </row>
    <row r="4" spans="1:6" ht="26.25">
      <c r="A4" s="11" t="s">
        <v>45</v>
      </c>
      <c r="B4" s="13" t="s">
        <v>37</v>
      </c>
      <c r="C4" s="4">
        <f>E4*1000</f>
        <v>240</v>
      </c>
      <c r="D4" s="24" t="s">
        <v>42</v>
      </c>
      <c r="E4" s="4">
        <f>E1*E2/E3</f>
        <v>0.24</v>
      </c>
      <c r="F4" s="24" t="s">
        <v>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9" sqref="A9"/>
    </sheetView>
  </sheetViews>
  <sheetFormatPr defaultRowHeight="15"/>
  <cols>
    <col min="1" max="1" width="34.28515625" customWidth="1"/>
    <col min="2" max="2" width="19" customWidth="1"/>
    <col min="3" max="3" width="18.140625" customWidth="1"/>
    <col min="4" max="4" width="13.140625" customWidth="1"/>
    <col min="5" max="5" width="14.7109375" customWidth="1"/>
  </cols>
  <sheetData>
    <row r="1" spans="1:6" ht="27.75">
      <c r="A1" s="30" t="s">
        <v>0</v>
      </c>
      <c r="B1" s="5" t="s">
        <v>1</v>
      </c>
      <c r="C1" s="22">
        <v>960</v>
      </c>
      <c r="D1" s="26" t="s">
        <v>28</v>
      </c>
      <c r="E1" s="22">
        <f>C1/1000</f>
        <v>0.96</v>
      </c>
      <c r="F1" s="26" t="s">
        <v>2</v>
      </c>
    </row>
    <row r="2" spans="1:6" ht="27.75">
      <c r="A2" s="30" t="s">
        <v>3</v>
      </c>
      <c r="B2" s="5" t="s">
        <v>4</v>
      </c>
      <c r="C2" s="22">
        <v>0.05</v>
      </c>
      <c r="D2" s="26" t="s">
        <v>47</v>
      </c>
      <c r="E2" s="22">
        <f>C2*60</f>
        <v>3</v>
      </c>
      <c r="F2" s="26" t="s">
        <v>5</v>
      </c>
    </row>
    <row r="3" spans="1:6" ht="27.75">
      <c r="A3" s="30" t="s">
        <v>13</v>
      </c>
      <c r="B3" s="12" t="s">
        <v>14</v>
      </c>
      <c r="C3" s="22">
        <v>4.8</v>
      </c>
      <c r="D3" s="26" t="s">
        <v>48</v>
      </c>
      <c r="E3" s="22">
        <f>C3*1000</f>
        <v>4800</v>
      </c>
      <c r="F3" s="26" t="s">
        <v>15</v>
      </c>
    </row>
    <row r="4" spans="1:6" ht="27.75">
      <c r="A4" s="29" t="s">
        <v>6</v>
      </c>
      <c r="B4" s="5" t="s">
        <v>20</v>
      </c>
      <c r="C4" s="22">
        <f>E4*1000</f>
        <v>320</v>
      </c>
      <c r="D4" s="26" t="s">
        <v>30</v>
      </c>
      <c r="E4" s="22">
        <f>E1/E2</f>
        <v>0.32</v>
      </c>
      <c r="F4" s="26" t="s">
        <v>7</v>
      </c>
    </row>
    <row r="5" spans="1:6" ht="27.75">
      <c r="A5" s="29" t="s">
        <v>17</v>
      </c>
      <c r="B5" s="5" t="s">
        <v>21</v>
      </c>
      <c r="C5" s="22">
        <f>E5/1000</f>
        <v>15</v>
      </c>
      <c r="D5" s="26" t="s">
        <v>49</v>
      </c>
      <c r="E5" s="22">
        <f>E3/E4</f>
        <v>15000</v>
      </c>
      <c r="F5" s="26" t="s">
        <v>19</v>
      </c>
    </row>
    <row r="6" spans="1:6" ht="27.75">
      <c r="A6" s="29" t="s">
        <v>22</v>
      </c>
      <c r="B6" s="5" t="s">
        <v>23</v>
      </c>
      <c r="C6" s="22">
        <f>E6/1000</f>
        <v>4.6079999999999997</v>
      </c>
      <c r="D6" s="26" t="s">
        <v>50</v>
      </c>
      <c r="E6" s="22">
        <f>E1*E3</f>
        <v>4608</v>
      </c>
      <c r="F6" s="26" t="s">
        <v>24</v>
      </c>
    </row>
    <row r="7" spans="1:6" ht="27.75">
      <c r="A7" s="29" t="s">
        <v>25</v>
      </c>
      <c r="B7" s="5" t="s">
        <v>26</v>
      </c>
      <c r="C7" s="22">
        <f>E7/1000</f>
        <v>1.536</v>
      </c>
      <c r="D7" s="26" t="s">
        <v>51</v>
      </c>
      <c r="E7" s="22">
        <f>E6/E2</f>
        <v>1536</v>
      </c>
      <c r="F7" s="26" t="s">
        <v>27</v>
      </c>
    </row>
    <row r="8" spans="1:6" ht="28.5">
      <c r="A8" s="29" t="s">
        <v>25</v>
      </c>
      <c r="B8" s="5" t="s">
        <v>52</v>
      </c>
      <c r="C8" s="22">
        <f>E8/1000</f>
        <v>1.536</v>
      </c>
      <c r="D8" s="26" t="s">
        <v>51</v>
      </c>
      <c r="E8" s="22">
        <f>E3*E4</f>
        <v>1536</v>
      </c>
      <c r="F8" s="27" t="s">
        <v>27</v>
      </c>
    </row>
    <row r="9" spans="1:6" ht="27">
      <c r="A9" s="34">
        <f>IF(OR(C4&lt;&gt;320,C5&lt;&gt;15,C8&lt;&gt;1.536),2,5)</f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2014-10-23T03:56:55Z</dcterms:modified>
</cp:coreProperties>
</file>