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solver_adj" localSheetId="4" hidden="1">'Лист5'!$B$2:$C$2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0" localSheetId="4" hidden="1">'Лист5'!$B$2</definedName>
    <definedName name="solver_lhs1" localSheetId="4" hidden="1">'Лист5'!$B$2</definedName>
    <definedName name="solver_lhs2" localSheetId="4" hidden="1">'Лист5'!$B$9</definedName>
    <definedName name="solver_lhs3" localSheetId="4" hidden="1">'Лист5'!$C$2</definedName>
    <definedName name="solver_lhs4" localSheetId="4" hidden="1">'Лист5'!$B$7</definedName>
    <definedName name="solver_lhs5" localSheetId="4" hidden="1">'Лист5'!$B$8</definedName>
    <definedName name="solver_lhs6" localSheetId="4" hidden="1">'Лист5'!$B$9</definedName>
    <definedName name="solver_lhs7" localSheetId="4" hidden="1">'Лист5'!#REF!</definedName>
    <definedName name="solver_lin" localSheetId="4" hidden="1">2</definedName>
    <definedName name="solver_neg" localSheetId="4" hidden="1">2</definedName>
    <definedName name="solver_num" localSheetId="4" hidden="1">5</definedName>
    <definedName name="solver_nwt" localSheetId="4" hidden="1">1</definedName>
    <definedName name="solver_opt" localSheetId="4" hidden="1">'Лист5'!$B$4</definedName>
    <definedName name="solver_pre" localSheetId="4" hidden="1">0.000001</definedName>
    <definedName name="solver_rel0" localSheetId="4" hidden="1">2</definedName>
    <definedName name="solver_rel1" localSheetId="4" hidden="1">3</definedName>
    <definedName name="solver_rel2" localSheetId="4" hidden="1">3</definedName>
    <definedName name="solver_rel3" localSheetId="4" hidden="1">3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2</definedName>
    <definedName name="solver_rhs0" localSheetId="4" hidden="1">'Лист5'!$C$2</definedName>
    <definedName name="solver_rhs1" localSheetId="4" hidden="1">0</definedName>
    <definedName name="solver_rhs2" localSheetId="4" hidden="1">12</definedName>
    <definedName name="solver_rhs3" localSheetId="4" hidden="1">0</definedName>
    <definedName name="solver_rhs4" localSheetId="4" hidden="1">36</definedName>
    <definedName name="solver_rhs5" localSheetId="4" hidden="1">40</definedName>
    <definedName name="solver_rhs6" localSheetId="4" hidden="1">12</definedName>
    <definedName name="solver_rhs7" localSheetId="4" hidden="1">'Лист5'!#REF!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<sst xmlns="http://schemas.openxmlformats.org/spreadsheetml/2006/main" count="41" uniqueCount="35">
  <si>
    <t>X1=</t>
  </si>
  <si>
    <t>a=</t>
  </si>
  <si>
    <t>b=</t>
  </si>
  <si>
    <t>c=</t>
  </si>
  <si>
    <t>f=</t>
  </si>
  <si>
    <t>Y1=</t>
  </si>
  <si>
    <t>d=</t>
  </si>
  <si>
    <t>e=</t>
  </si>
  <si>
    <t>x</t>
  </si>
  <si>
    <t>y</t>
  </si>
  <si>
    <t>xy</t>
  </si>
  <si>
    <r>
      <t>x</t>
    </r>
    <r>
      <rPr>
        <b/>
        <i/>
        <vertAlign val="superscript"/>
        <sz val="10"/>
        <rFont val="Arial"/>
        <family val="2"/>
      </rPr>
      <t>2</t>
    </r>
  </si>
  <si>
    <t>A</t>
  </si>
  <si>
    <t>B</t>
  </si>
  <si>
    <t>C</t>
  </si>
  <si>
    <t>D</t>
  </si>
  <si>
    <t>n</t>
  </si>
  <si>
    <t>b</t>
  </si>
  <si>
    <t>k</t>
  </si>
  <si>
    <r>
      <t>x</t>
    </r>
    <r>
      <rPr>
        <b/>
        <i/>
        <vertAlign val="subscript"/>
        <sz val="10"/>
        <rFont val="Arial"/>
        <family val="2"/>
      </rPr>
      <t>t</t>
    </r>
  </si>
  <si>
    <r>
      <t>y</t>
    </r>
    <r>
      <rPr>
        <b/>
        <i/>
        <vertAlign val="subscript"/>
        <sz val="10"/>
        <rFont val="Arial"/>
        <family val="2"/>
      </rPr>
      <t>t</t>
    </r>
  </si>
  <si>
    <t>h</t>
  </si>
  <si>
    <t>t</t>
  </si>
  <si>
    <r>
      <t>x</t>
    </r>
    <r>
      <rPr>
        <b/>
        <i/>
        <vertAlign val="subscript"/>
        <sz val="10"/>
        <rFont val="Arial"/>
        <family val="2"/>
      </rPr>
      <t>0</t>
    </r>
  </si>
  <si>
    <r>
      <t>0,25e</t>
    </r>
    <r>
      <rPr>
        <b/>
        <i/>
        <vertAlign val="superscript"/>
        <sz val="10"/>
        <rFont val="Arial"/>
        <family val="2"/>
      </rPr>
      <t>t</t>
    </r>
  </si>
  <si>
    <r>
      <t>x</t>
    </r>
    <r>
      <rPr>
        <b/>
        <i/>
        <vertAlign val="subscript"/>
        <sz val="10"/>
        <rFont val="Arial"/>
        <family val="2"/>
      </rPr>
      <t>i</t>
    </r>
  </si>
  <si>
    <t>a</t>
  </si>
  <si>
    <t>Ограничения</t>
  </si>
  <si>
    <t>Параметры:</t>
  </si>
  <si>
    <t>Целевая функция:</t>
  </si>
  <si>
    <t>Микроэлемент М1:</t>
  </si>
  <si>
    <t>Микроэлемент М2:</t>
  </si>
  <si>
    <t>Микроэлемент М3:</t>
  </si>
  <si>
    <r>
      <t>П</t>
    </r>
    <r>
      <rPr>
        <b/>
        <i/>
        <vertAlign val="subscript"/>
        <sz val="10"/>
        <rFont val="Arial"/>
        <family val="2"/>
      </rPr>
      <t>1</t>
    </r>
  </si>
  <si>
    <r>
      <t>П</t>
    </r>
    <r>
      <rPr>
        <b/>
        <i/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</si>
</sst>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9"/>
      <name val="Arial Cyr"/>
      <family val="0"/>
    </font>
    <font>
      <sz val="9"/>
      <name val="Arial Cyr"/>
      <family val="0"/>
    </font>
    <font>
      <b/>
      <sz val="10.75"/>
      <name val="Arial Cyr"/>
      <family val="0"/>
    </font>
    <font>
      <b/>
      <sz val="9"/>
      <name val="Arial Cyr"/>
      <family val="0"/>
    </font>
    <font>
      <b/>
      <vertAlign val="subscript"/>
      <sz val="8.25"/>
      <name val="Arial Cyr"/>
      <family val="0"/>
    </font>
    <font>
      <sz val="8.25"/>
      <name val="Arial Cyr"/>
      <family val="0"/>
    </font>
    <font>
      <b/>
      <sz val="8.25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Метод наименьших квадратов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Лист1!$A$15:$A$16</c:f>
              <c:numCache/>
            </c:numRef>
          </c:xVal>
          <c:yVal>
            <c:numRef>
              <c:f>Лист1!$B$15:$B$16</c:f>
              <c:numCache/>
            </c:numRef>
          </c:yVal>
          <c:smooth val="1"/>
        </c:ser>
        <c:axId val="14969760"/>
        <c:axId val="510113"/>
      </c:scatterChart>
      <c:valAx>
        <c:axId val="149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x</a:t>
                </a:r>
                <a:r>
                  <a:rPr lang="en-US" cap="none" sz="900" b="1" i="0" u="none" baseline="-2500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10113"/>
        <c:crosses val="autoZero"/>
        <c:crossBetween val="midCat"/>
        <c:dispUnits/>
      </c:valAx>
      <c:valAx>
        <c:axId val="510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</a:t>
                </a:r>
                <a:r>
                  <a:rPr lang="en-US" cap="none" sz="900" b="1" i="0" u="none" baseline="-2500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49697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Экспериментальные данные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Лист1!$A$2:$A$6</c:f>
              <c:numCache/>
            </c:numRef>
          </c:xVal>
          <c:yVal>
            <c:numRef>
              <c:f>Лист1!$B$2:$B$6</c:f>
              <c:numCache/>
            </c:numRef>
          </c:yVal>
          <c:smooth val="0"/>
        </c:ser>
        <c:axId val="4591018"/>
        <c:axId val="41319163"/>
      </c:scatterChart>
      <c:valAx>
        <c:axId val="4591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х</a:t>
                </a:r>
                <a:r>
                  <a:rPr lang="en-US" cap="none" sz="825" b="1" i="0" u="none" baseline="-25000"/>
                  <a:t>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1319163"/>
        <c:crosses val="autoZero"/>
        <c:crossBetween val="midCat"/>
        <c:dispUnits/>
      </c:valAx>
      <c:valAx>
        <c:axId val="41319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у</a:t>
                </a:r>
                <a:r>
                  <a:rPr lang="en-US" cap="none" sz="825" b="1" i="0" u="none" baseline="-25000"/>
                  <a:t>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591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Эволюция популяции зайцев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Лист2!$A$5:$A$25</c:f>
              <c:numCache/>
            </c:numRef>
          </c:xVal>
          <c:yVal>
            <c:numRef>
              <c:f>Лист2!$B$5:$B$25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Лист2!$A$5:$A$25</c:f>
              <c:numCache/>
            </c:numRef>
          </c:xVal>
          <c:yVal>
            <c:numRef>
              <c:f>Лист2!$C$5:$C$25</c:f>
              <c:numCache/>
            </c:numRef>
          </c:yVal>
          <c:smooth val="1"/>
        </c:ser>
        <c:axId val="36328148"/>
        <c:axId val="58517877"/>
      </c:scatterChart>
      <c:valAx>
        <c:axId val="3632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 (годы)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8517877"/>
        <c:crosses val="autoZero"/>
        <c:crossBetween val="midCat"/>
        <c:dispUnits/>
      </c:valAx>
      <c:valAx>
        <c:axId val="58517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популяции (сотни)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63281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Графики изменения численности популяций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Лист3!$D$1:$D$8</c:f>
              <c:numCache/>
            </c:numRef>
          </c:xVal>
          <c:yVal>
            <c:numRef>
              <c:f>Лист3!$E$1:$E$8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Лист3!$D$1:$D$8</c:f>
              <c:numCache/>
            </c:numRef>
          </c:xVal>
          <c:yVal>
            <c:numRef>
              <c:f>Лист3!$F$1:$F$8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Лист3!$D$1:$D$8</c:f>
              <c:numCache/>
            </c:numRef>
          </c:xVal>
          <c:yVal>
            <c:numRef>
              <c:f>Лист3!$G$1:$G$8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Лист3!$D$1:$D$8</c:f>
              <c:numCache/>
            </c:numRef>
          </c:xVal>
          <c:yVal>
            <c:numRef>
              <c:f>Лист3!$H$1:$H$8</c:f>
              <c:numCache/>
            </c:numRef>
          </c:yVal>
          <c:smooth val="1"/>
        </c:ser>
        <c:axId val="56898846"/>
        <c:axId val="42327567"/>
      </c:scatterChart>
      <c:valAx>
        <c:axId val="56898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Ось времени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2327567"/>
        <c:crosses val="autoZero"/>
        <c:crossBetween val="midCat"/>
        <c:dispUnits/>
      </c:valAx>
      <c:valAx>
        <c:axId val="42327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Ось численности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6898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Эволюция популяции зайцев
 (конкуренция из-за пищи)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675"/>
          <c:w val="0.7525"/>
          <c:h val="0.7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Лист4!$A$5:$A$35</c:f>
              <c:numCache/>
            </c:numRef>
          </c:xVal>
          <c:yVal>
            <c:numRef>
              <c:f>Лист4!$B$5:$B$35</c:f>
              <c:numCache/>
            </c:numRef>
          </c:yVal>
          <c:smooth val="1"/>
        </c:ser>
        <c:axId val="45403784"/>
        <c:axId val="5980873"/>
      </c:scatterChart>
      <c:valAx>
        <c:axId val="45403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 (годы)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980873"/>
        <c:crosses val="autoZero"/>
        <c:crossBetween val="midCat"/>
        <c:dispUnits/>
      </c:valAx>
      <c:valAx>
        <c:axId val="598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популяции (сотни)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5403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57150</xdr:rowOff>
    </xdr:from>
    <xdr:to>
      <xdr:col>7</xdr:col>
      <xdr:colOff>152400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8575" y="2686050"/>
        <a:ext cx="4391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0</xdr:row>
      <xdr:rowOff>57150</xdr:rowOff>
    </xdr:from>
    <xdr:to>
      <xdr:col>10</xdr:col>
      <xdr:colOff>542925</xdr:colOff>
      <xdr:row>15</xdr:row>
      <xdr:rowOff>76200</xdr:rowOff>
    </xdr:to>
    <xdr:graphicFrame>
      <xdr:nvGraphicFramePr>
        <xdr:cNvPr id="2" name="Chart 2"/>
        <xdr:cNvGraphicFramePr/>
      </xdr:nvGraphicFramePr>
      <xdr:xfrm>
        <a:off x="2581275" y="57150"/>
        <a:ext cx="40576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10</xdr:col>
      <xdr:colOff>581025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009775" y="180975"/>
        <a:ext cx="46672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9525</xdr:rowOff>
    </xdr:from>
    <xdr:to>
      <xdr:col>8</xdr:col>
      <xdr:colOff>9525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19075" y="1466850"/>
        <a:ext cx="46672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9525</xdr:rowOff>
    </xdr:from>
    <xdr:to>
      <xdr:col>9</xdr:col>
      <xdr:colOff>514350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0" y="514350"/>
        <a:ext cx="46672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K24" sqref="K24"/>
    </sheetView>
  </sheetViews>
  <sheetFormatPr defaultColWidth="9.140625" defaultRowHeight="12.75"/>
  <sheetData>
    <row r="1" spans="1:4" ht="14.25">
      <c r="A1" s="4" t="s">
        <v>8</v>
      </c>
      <c r="B1" s="4" t="s">
        <v>9</v>
      </c>
      <c r="C1" s="4" t="s">
        <v>11</v>
      </c>
      <c r="D1" s="4" t="s">
        <v>10</v>
      </c>
    </row>
    <row r="2" spans="1:4" ht="12.75">
      <c r="A2" s="3">
        <v>1</v>
      </c>
      <c r="B2" s="3">
        <v>4.5</v>
      </c>
      <c r="C2" s="3">
        <f>A2*A2</f>
        <v>1</v>
      </c>
      <c r="D2" s="3">
        <f>A2*B2</f>
        <v>4.5</v>
      </c>
    </row>
    <row r="3" spans="1:4" ht="12.75">
      <c r="A3" s="3">
        <v>2</v>
      </c>
      <c r="B3" s="3">
        <v>7</v>
      </c>
      <c r="C3" s="3">
        <f>A3*A3</f>
        <v>4</v>
      </c>
      <c r="D3" s="3">
        <f>A3*B3</f>
        <v>14</v>
      </c>
    </row>
    <row r="4" spans="1:4" ht="12.75">
      <c r="A4" s="3">
        <v>3</v>
      </c>
      <c r="B4" s="3">
        <v>9</v>
      </c>
      <c r="C4" s="3">
        <f>A4*A4</f>
        <v>9</v>
      </c>
      <c r="D4" s="3">
        <f>A4*B4</f>
        <v>27</v>
      </c>
    </row>
    <row r="5" spans="1:4" ht="12.75">
      <c r="A5" s="3">
        <v>4</v>
      </c>
      <c r="B5" s="3">
        <v>12</v>
      </c>
      <c r="C5" s="3">
        <f>A5*A5</f>
        <v>16</v>
      </c>
      <c r="D5" s="3">
        <f>A5*B5</f>
        <v>48</v>
      </c>
    </row>
    <row r="6" spans="1:4" ht="12.75">
      <c r="A6" s="3">
        <v>5</v>
      </c>
      <c r="B6" s="3">
        <v>13</v>
      </c>
      <c r="C6" s="3">
        <f>A6*A6</f>
        <v>25</v>
      </c>
      <c r="D6" s="3">
        <f>A6*B6</f>
        <v>65</v>
      </c>
    </row>
    <row r="8" spans="1:4" ht="12.75">
      <c r="A8" s="4" t="s">
        <v>12</v>
      </c>
      <c r="B8" s="4" t="s">
        <v>13</v>
      </c>
      <c r="C8" s="4" t="s">
        <v>14</v>
      </c>
      <c r="D8" s="4" t="s">
        <v>15</v>
      </c>
    </row>
    <row r="9" spans="1:4" ht="12.75">
      <c r="A9" s="3">
        <f>SUM(A2:A6)</f>
        <v>15</v>
      </c>
      <c r="B9" s="3">
        <f>SUM(C2:C6)</f>
        <v>55</v>
      </c>
      <c r="C9" s="3">
        <f>SUM(B2:B6)</f>
        <v>45.5</v>
      </c>
      <c r="D9" s="3">
        <f>SUM(D2:D6)</f>
        <v>158.5</v>
      </c>
    </row>
    <row r="11" spans="1:3" ht="12.75">
      <c r="A11" s="4" t="s">
        <v>16</v>
      </c>
      <c r="B11" s="4" t="s">
        <v>17</v>
      </c>
      <c r="C11" s="4" t="s">
        <v>18</v>
      </c>
    </row>
    <row r="12" spans="1:3" ht="12.75">
      <c r="A12" s="3">
        <v>5</v>
      </c>
      <c r="B12" s="3">
        <f>($B$9*$C$9-$A$9*$D$9)/($A$12*$B$9-$A$9*$A$9)</f>
        <v>2.5</v>
      </c>
      <c r="C12" s="3">
        <f>($A$12*$D$9-$A$9*$C$9)/($A$12*$B$9-$A$9*$A$9)</f>
        <v>2.2</v>
      </c>
    </row>
    <row r="14" spans="1:2" ht="14.25">
      <c r="A14" s="4" t="s">
        <v>19</v>
      </c>
      <c r="B14" s="4" t="s">
        <v>20</v>
      </c>
    </row>
    <row r="15" spans="1:2" ht="12.75">
      <c r="A15" s="3">
        <v>1</v>
      </c>
      <c r="B15" s="3">
        <f>$C$12*A15+$B$12</f>
        <v>4.7</v>
      </c>
    </row>
    <row r="16" spans="1:2" ht="12.75">
      <c r="A16" s="3">
        <v>5</v>
      </c>
      <c r="B16" s="3">
        <f>$C$12*A16+$B$12</f>
        <v>13.5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J22" sqref="J22"/>
    </sheetView>
  </sheetViews>
  <sheetFormatPr defaultColWidth="9.140625" defaultRowHeight="12.75"/>
  <sheetData>
    <row r="1" spans="1:3" ht="14.25">
      <c r="A1" s="4" t="s">
        <v>18</v>
      </c>
      <c r="B1" s="4" t="s">
        <v>21</v>
      </c>
      <c r="C1" s="4" t="s">
        <v>23</v>
      </c>
    </row>
    <row r="2" spans="1:3" ht="12.75">
      <c r="A2" s="3">
        <v>1</v>
      </c>
      <c r="B2" s="3">
        <v>0.1</v>
      </c>
      <c r="C2" s="3">
        <v>0.25</v>
      </c>
    </row>
    <row r="4" spans="1:3" ht="15">
      <c r="A4" s="4" t="s">
        <v>22</v>
      </c>
      <c r="B4" s="4" t="s">
        <v>24</v>
      </c>
      <c r="C4" s="4" t="s">
        <v>25</v>
      </c>
    </row>
    <row r="5" spans="1:3" ht="12.75">
      <c r="A5" s="3">
        <v>0</v>
      </c>
      <c r="B5" s="3">
        <f>0.25*EXP(A5)</f>
        <v>0.25</v>
      </c>
      <c r="C5" s="3">
        <f>1*C2</f>
        <v>0.25</v>
      </c>
    </row>
    <row r="6" spans="1:3" ht="12.75">
      <c r="A6" s="3">
        <f>A5+$B$2</f>
        <v>0.1</v>
      </c>
      <c r="B6" s="3">
        <f>0.25*EXP(A6)</f>
        <v>0.27629272951891193</v>
      </c>
      <c r="C6" s="3">
        <f>C5*(1+$A$2*$B$2)</f>
        <v>0.275</v>
      </c>
    </row>
    <row r="7" spans="1:3" ht="12.75">
      <c r="A7" s="3">
        <f aca="true" t="shared" si="0" ref="A7:A25">A6+$B$2</f>
        <v>0.2</v>
      </c>
      <c r="B7" s="3">
        <f aca="true" t="shared" si="1" ref="B7:B25">0.25*EXP(A7)</f>
        <v>0.30535068954004246</v>
      </c>
      <c r="C7" s="3">
        <f aca="true" t="shared" si="2" ref="C7:C25">C6*(1+$A$2*$B$2)</f>
        <v>0.30250000000000005</v>
      </c>
    </row>
    <row r="8" spans="1:3" ht="12.75">
      <c r="A8" s="3">
        <f t="shared" si="0"/>
        <v>0.30000000000000004</v>
      </c>
      <c r="B8" s="3">
        <f t="shared" si="1"/>
        <v>0.3374647018940008</v>
      </c>
      <c r="C8" s="3">
        <f t="shared" si="2"/>
        <v>0.3327500000000001</v>
      </c>
    </row>
    <row r="9" spans="1:3" ht="12.75">
      <c r="A9" s="3">
        <f t="shared" si="0"/>
        <v>0.4</v>
      </c>
      <c r="B9" s="3">
        <f t="shared" si="1"/>
        <v>0.3729561744103176</v>
      </c>
      <c r="C9" s="3">
        <f t="shared" si="2"/>
        <v>0.36602500000000016</v>
      </c>
    </row>
    <row r="10" spans="1:3" ht="12.75">
      <c r="A10" s="3">
        <f t="shared" si="0"/>
        <v>0.5</v>
      </c>
      <c r="B10" s="3">
        <f t="shared" si="1"/>
        <v>0.41218031767503205</v>
      </c>
      <c r="C10" s="3">
        <f t="shared" si="2"/>
        <v>0.4026275000000002</v>
      </c>
    </row>
    <row r="11" spans="1:3" ht="12.75">
      <c r="A11" s="3">
        <f t="shared" si="0"/>
        <v>0.6</v>
      </c>
      <c r="B11" s="3">
        <f t="shared" si="1"/>
        <v>0.4555297000976272</v>
      </c>
      <c r="C11" s="3">
        <f t="shared" si="2"/>
        <v>0.44289025000000026</v>
      </c>
    </row>
    <row r="12" spans="1:3" ht="12.75">
      <c r="A12" s="3">
        <f t="shared" si="0"/>
        <v>0.7</v>
      </c>
      <c r="B12" s="3">
        <f t="shared" si="1"/>
        <v>0.5034381768676192</v>
      </c>
      <c r="C12" s="3">
        <f t="shared" si="2"/>
        <v>0.48717927500000036</v>
      </c>
    </row>
    <row r="13" spans="1:3" ht="12.75">
      <c r="A13" s="3">
        <f t="shared" si="0"/>
        <v>0.7999999999999999</v>
      </c>
      <c r="B13" s="3">
        <f t="shared" si="1"/>
        <v>0.5563852321231169</v>
      </c>
      <c r="C13" s="3">
        <f t="shared" si="2"/>
        <v>0.5358972025000004</v>
      </c>
    </row>
    <row r="14" spans="1:3" ht="12.75">
      <c r="A14" s="3">
        <f t="shared" si="0"/>
        <v>0.8999999999999999</v>
      </c>
      <c r="B14" s="3">
        <f t="shared" si="1"/>
        <v>0.6149007777892374</v>
      </c>
      <c r="C14" s="3">
        <f t="shared" si="2"/>
        <v>0.5894869227500005</v>
      </c>
    </row>
    <row r="15" spans="1:3" ht="12.75">
      <c r="A15" s="3">
        <f t="shared" si="0"/>
        <v>0.9999999999999999</v>
      </c>
      <c r="B15" s="3">
        <f t="shared" si="1"/>
        <v>0.6795704571147613</v>
      </c>
      <c r="C15" s="3">
        <f t="shared" si="2"/>
        <v>0.6484356150250006</v>
      </c>
    </row>
    <row r="16" spans="1:3" ht="12.75">
      <c r="A16" s="3">
        <f t="shared" si="0"/>
        <v>1.0999999999999999</v>
      </c>
      <c r="B16" s="3">
        <f t="shared" si="1"/>
        <v>0.7510415059866081</v>
      </c>
      <c r="C16" s="3">
        <f t="shared" si="2"/>
        <v>0.7132791765275007</v>
      </c>
    </row>
    <row r="17" spans="1:3" ht="12.75">
      <c r="A17" s="3">
        <f t="shared" si="0"/>
        <v>1.2</v>
      </c>
      <c r="B17" s="3">
        <f t="shared" si="1"/>
        <v>0.8300292306841368</v>
      </c>
      <c r="C17" s="3">
        <f t="shared" si="2"/>
        <v>0.7846070941802509</v>
      </c>
    </row>
    <row r="18" spans="1:3" ht="12.75">
      <c r="A18" s="3">
        <f t="shared" si="0"/>
        <v>1.3</v>
      </c>
      <c r="B18" s="3">
        <f t="shared" si="1"/>
        <v>0.9173241669048111</v>
      </c>
      <c r="C18" s="3">
        <f t="shared" si="2"/>
        <v>0.8630678035982761</v>
      </c>
    </row>
    <row r="19" spans="1:3" ht="12.75">
      <c r="A19" s="3">
        <f t="shared" si="0"/>
        <v>1.4000000000000001</v>
      </c>
      <c r="B19" s="3">
        <f t="shared" si="1"/>
        <v>1.0137999917111689</v>
      </c>
      <c r="C19" s="3">
        <f t="shared" si="2"/>
        <v>0.9493745839581037</v>
      </c>
    </row>
    <row r="20" spans="1:3" ht="12.75">
      <c r="A20" s="3">
        <f t="shared" si="0"/>
        <v>1.5000000000000002</v>
      </c>
      <c r="B20" s="3">
        <f t="shared" si="1"/>
        <v>1.1204222675845164</v>
      </c>
      <c r="C20" s="3">
        <f t="shared" si="2"/>
        <v>1.044312042353914</v>
      </c>
    </row>
    <row r="21" spans="1:3" ht="12.75">
      <c r="A21" s="3">
        <f>A20+$B$2</f>
        <v>1.6000000000000003</v>
      </c>
      <c r="B21" s="3">
        <f t="shared" si="1"/>
        <v>1.2382581060987792</v>
      </c>
      <c r="C21" s="3">
        <f t="shared" si="2"/>
        <v>1.1487432465893055</v>
      </c>
    </row>
    <row r="22" spans="1:3" ht="12.75">
      <c r="A22" s="3">
        <f t="shared" si="0"/>
        <v>1.7000000000000004</v>
      </c>
      <c r="B22" s="3">
        <f t="shared" si="1"/>
        <v>1.3684868479318004</v>
      </c>
      <c r="C22" s="3">
        <f t="shared" si="2"/>
        <v>1.263617571248236</v>
      </c>
    </row>
    <row r="23" spans="1:3" ht="12.75">
      <c r="A23" s="3">
        <f t="shared" si="0"/>
        <v>1.8000000000000005</v>
      </c>
      <c r="B23" s="3">
        <f t="shared" si="1"/>
        <v>1.5124118661032373</v>
      </c>
      <c r="C23" s="3">
        <f t="shared" si="2"/>
        <v>1.3899793283730597</v>
      </c>
    </row>
    <row r="24" spans="1:3" ht="12.75">
      <c r="A24" s="3">
        <f t="shared" si="0"/>
        <v>1.9000000000000006</v>
      </c>
      <c r="B24" s="3">
        <f t="shared" si="1"/>
        <v>1.6714736105698182</v>
      </c>
      <c r="C24" s="3">
        <f t="shared" si="2"/>
        <v>1.5289772612103658</v>
      </c>
    </row>
    <row r="25" spans="1:3" ht="12.75">
      <c r="A25" s="3">
        <f t="shared" si="0"/>
        <v>2.0000000000000004</v>
      </c>
      <c r="B25" s="3">
        <f t="shared" si="1"/>
        <v>1.8472640247326633</v>
      </c>
      <c r="C25" s="3">
        <f t="shared" si="2"/>
        <v>1.6818749873314025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K28" sqref="K28"/>
    </sheetView>
  </sheetViews>
  <sheetFormatPr defaultColWidth="9.140625" defaultRowHeight="12.75"/>
  <sheetData>
    <row r="1" spans="1:8" ht="12.75">
      <c r="A1" s="1" t="s">
        <v>0</v>
      </c>
      <c r="B1" s="2">
        <v>1.5</v>
      </c>
      <c r="D1" s="2">
        <v>1.5</v>
      </c>
      <c r="E1" s="2">
        <v>1.5</v>
      </c>
      <c r="F1" s="2">
        <v>1.5</v>
      </c>
      <c r="G1" s="2">
        <v>1.5</v>
      </c>
      <c r="H1" s="2">
        <v>1</v>
      </c>
    </row>
    <row r="2" spans="1:8" ht="12.75">
      <c r="A2" s="1" t="s">
        <v>1</v>
      </c>
      <c r="B2" s="2">
        <v>1.1</v>
      </c>
      <c r="D2" s="2">
        <f>$B$2*D1</f>
        <v>1.6500000000000001</v>
      </c>
      <c r="E2" s="2">
        <f>($B$2-$B$3*E1)*E1</f>
        <v>1.5825000000000002</v>
      </c>
      <c r="F2" s="2">
        <f>($B$2-$B$3*F1)*F1-$B$4</f>
        <v>1.5525000000000002</v>
      </c>
      <c r="G2" s="2">
        <f>($B$2-$B$3*G1)*G1-$B$4-$B$5*G1*H1</f>
        <v>1.4925000000000002</v>
      </c>
      <c r="H2" s="2">
        <f>$B$7*H1+$B$8*G1*H1</f>
        <v>0.9750000000000001</v>
      </c>
    </row>
    <row r="3" spans="1:8" ht="12.75">
      <c r="A3" s="1" t="s">
        <v>2</v>
      </c>
      <c r="B3" s="2">
        <v>0.03</v>
      </c>
      <c r="D3" s="2">
        <f aca="true" t="shared" si="0" ref="D3:D8">$B$2*D2</f>
        <v>1.8150000000000004</v>
      </c>
      <c r="E3" s="2">
        <f aca="true" t="shared" si="1" ref="E3:E8">($B$2-$B$3*E2)*E2</f>
        <v>1.6656208125000005</v>
      </c>
      <c r="F3" s="2">
        <f aca="true" t="shared" si="2" ref="F3:F8">($B$2-$B$3*F2)*F2-$B$4</f>
        <v>1.6054423125000004</v>
      </c>
      <c r="G3" s="2">
        <f aca="true" t="shared" si="3" ref="G3:G8">($B$2-$B$3*G2)*G2-$B$4-$B$5*G2*H2</f>
        <v>1.4867158125000004</v>
      </c>
      <c r="H3" s="2">
        <f aca="true" t="shared" si="4" ref="H3:H8">$B$7*H2+$B$8*G2*H2</f>
        <v>0.9502593750000001</v>
      </c>
    </row>
    <row r="4" spans="1:8" ht="12.75">
      <c r="A4" s="1" t="s">
        <v>3</v>
      </c>
      <c r="B4" s="2">
        <v>0.03</v>
      </c>
      <c r="D4" s="2">
        <f t="shared" si="0"/>
        <v>1.9965000000000006</v>
      </c>
      <c r="E4" s="2">
        <f t="shared" si="1"/>
        <v>1.748954113019006</v>
      </c>
      <c r="F4" s="2">
        <f t="shared" si="2"/>
        <v>1.65866319318704</v>
      </c>
      <c r="G4" s="2">
        <f t="shared" si="3"/>
        <v>1.4825670509843198</v>
      </c>
      <c r="H4" s="2">
        <f t="shared" si="4"/>
        <v>0.9258717194394436</v>
      </c>
    </row>
    <row r="5" spans="1:8" ht="12.75">
      <c r="A5" s="1" t="s">
        <v>4</v>
      </c>
      <c r="B5" s="2">
        <v>0.04</v>
      </c>
      <c r="D5" s="2">
        <f t="shared" si="0"/>
        <v>2.1961500000000007</v>
      </c>
      <c r="E5" s="2">
        <f t="shared" si="1"/>
        <v>1.8320843096375237</v>
      </c>
      <c r="F5" s="2">
        <f t="shared" si="2"/>
        <v>1.7119946048527412</v>
      </c>
      <c r="G5" s="2">
        <f t="shared" si="3"/>
        <v>1.479976928075657</v>
      </c>
      <c r="H5" s="2">
        <f t="shared" si="4"/>
        <v>0.9019178927294551</v>
      </c>
    </row>
    <row r="6" spans="1:8" ht="12.75">
      <c r="A6" s="1" t="s">
        <v>5</v>
      </c>
      <c r="B6" s="2">
        <v>1</v>
      </c>
      <c r="D6" s="2">
        <f t="shared" si="0"/>
        <v>2.415765000000001</v>
      </c>
      <c r="E6" s="2">
        <f t="shared" si="1"/>
        <v>1.9145967530726764</v>
      </c>
      <c r="F6" s="2">
        <f t="shared" si="2"/>
        <v>1.7652662995266688</v>
      </c>
      <c r="G6" s="2">
        <f t="shared" si="3"/>
        <v>1.4788719627638065</v>
      </c>
      <c r="H6" s="2">
        <f t="shared" si="4"/>
        <v>0.8784669870694201</v>
      </c>
    </row>
    <row r="7" spans="1:8" ht="12.75">
      <c r="A7" s="1" t="s">
        <v>6</v>
      </c>
      <c r="B7" s="2">
        <v>0.9</v>
      </c>
      <c r="D7" s="2">
        <f t="shared" si="0"/>
        <v>2.657341500000001</v>
      </c>
      <c r="E7" s="2">
        <f t="shared" si="1"/>
        <v>1.9960860065736512</v>
      </c>
      <c r="F7" s="2">
        <f t="shared" si="2"/>
        <v>1.8183079762319985</v>
      </c>
      <c r="G7" s="2">
        <f t="shared" si="3"/>
        <v>1.4791816826770985</v>
      </c>
      <c r="H7" s="2">
        <f t="shared" si="4"/>
        <v>0.8555772982320061</v>
      </c>
    </row>
    <row r="8" spans="1:8" ht="12.75">
      <c r="A8" s="1" t="s">
        <v>7</v>
      </c>
      <c r="B8" s="2">
        <v>0.05</v>
      </c>
      <c r="D8" s="2">
        <f t="shared" si="0"/>
        <v>2.9230756500000017</v>
      </c>
      <c r="E8" s="2">
        <f t="shared" si="1"/>
        <v>2.076163826861842</v>
      </c>
      <c r="F8" s="2">
        <f t="shared" si="2"/>
        <v>1.8709514569623311</v>
      </c>
      <c r="G8" s="2">
        <f t="shared" si="3"/>
        <v>1.480838326727419</v>
      </c>
      <c r="H8" s="2">
        <f t="shared" si="4"/>
        <v>0.8332972817917627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3">
      <selection activeCell="K26" sqref="K26"/>
    </sheetView>
  </sheetViews>
  <sheetFormatPr defaultColWidth="9.140625" defaultRowHeight="12.75"/>
  <sheetData>
    <row r="1" spans="1:4" ht="14.25">
      <c r="A1" s="4" t="s">
        <v>26</v>
      </c>
      <c r="B1" s="4" t="s">
        <v>17</v>
      </c>
      <c r="C1" s="4" t="s">
        <v>21</v>
      </c>
      <c r="D1" s="4" t="s">
        <v>23</v>
      </c>
    </row>
    <row r="2" spans="1:4" ht="12.75">
      <c r="A2" s="3">
        <v>1</v>
      </c>
      <c r="B2" s="3">
        <v>1</v>
      </c>
      <c r="C2" s="3">
        <v>0.1</v>
      </c>
      <c r="D2" s="3">
        <v>2</v>
      </c>
    </row>
    <row r="4" spans="1:2" ht="14.25">
      <c r="A4" s="4" t="s">
        <v>22</v>
      </c>
      <c r="B4" s="4" t="s">
        <v>25</v>
      </c>
    </row>
    <row r="5" spans="1:2" ht="12.75">
      <c r="A5" s="3">
        <v>0</v>
      </c>
      <c r="B5" s="3">
        <f>1*D2</f>
        <v>2</v>
      </c>
    </row>
    <row r="6" spans="1:2" ht="12.75">
      <c r="A6" s="3">
        <f>A5+$C$2</f>
        <v>0.1</v>
      </c>
      <c r="B6" s="3">
        <f>B5*(1+($A$2-$B$2*B5)*$C$2)</f>
        <v>1.8</v>
      </c>
    </row>
    <row r="7" spans="1:2" ht="12.75">
      <c r="A7" s="3">
        <f aca="true" t="shared" si="0" ref="A7:A35">A6+$C$2</f>
        <v>0.2</v>
      </c>
      <c r="B7" s="3">
        <f aca="true" t="shared" si="1" ref="B7:B35">B6*(1+($A$2-$B$2*B6)*$C$2)</f>
        <v>1.656</v>
      </c>
    </row>
    <row r="8" spans="1:2" ht="12.75">
      <c r="A8" s="3">
        <f t="shared" si="0"/>
        <v>0.30000000000000004</v>
      </c>
      <c r="B8" s="3">
        <f t="shared" si="1"/>
        <v>1.5473664</v>
      </c>
    </row>
    <row r="9" spans="1:2" ht="12.75">
      <c r="A9" s="3">
        <f t="shared" si="0"/>
        <v>0.4</v>
      </c>
      <c r="B9" s="3">
        <f t="shared" si="1"/>
        <v>1.462668762415104</v>
      </c>
    </row>
    <row r="10" spans="1:2" ht="12.75">
      <c r="A10" s="3">
        <f t="shared" si="0"/>
        <v>0.5</v>
      </c>
      <c r="B10" s="3">
        <f t="shared" si="1"/>
        <v>1.3949956478021213</v>
      </c>
    </row>
    <row r="11" spans="1:2" ht="12.75">
      <c r="A11" s="3">
        <f t="shared" si="0"/>
        <v>0.6</v>
      </c>
      <c r="B11" s="3">
        <f t="shared" si="1"/>
        <v>1.3398939268436474</v>
      </c>
    </row>
    <row r="12" spans="1:2" ht="12.75">
      <c r="A12" s="3">
        <f t="shared" si="0"/>
        <v>0.7</v>
      </c>
      <c r="B12" s="3">
        <f t="shared" si="1"/>
        <v>1.2943517460087632</v>
      </c>
    </row>
    <row r="13" spans="1:2" ht="12.75">
      <c r="A13" s="3">
        <f t="shared" si="0"/>
        <v>0.7999999999999999</v>
      </c>
      <c r="B13" s="3">
        <f t="shared" si="1"/>
        <v>1.256252276370046</v>
      </c>
    </row>
    <row r="14" spans="1:2" ht="12.75">
      <c r="A14" s="3">
        <f t="shared" si="0"/>
        <v>0.8999999999999999</v>
      </c>
      <c r="B14" s="3">
        <f t="shared" si="1"/>
        <v>1.2240605258185584</v>
      </c>
    </row>
    <row r="15" spans="1:2" ht="12.75">
      <c r="A15" s="3">
        <f t="shared" si="0"/>
        <v>0.9999999999999999</v>
      </c>
      <c r="B15" s="3">
        <f t="shared" si="1"/>
        <v>1.1966341613136937</v>
      </c>
    </row>
    <row r="16" spans="1:2" ht="12.75">
      <c r="A16" s="3">
        <f t="shared" si="0"/>
        <v>1.0999999999999999</v>
      </c>
      <c r="B16" s="3">
        <f t="shared" si="1"/>
        <v>1.1731042458427703</v>
      </c>
    </row>
    <row r="17" spans="1:2" ht="12.75">
      <c r="A17" s="3">
        <f t="shared" si="0"/>
        <v>1.2</v>
      </c>
      <c r="B17" s="3">
        <f t="shared" si="1"/>
        <v>1.152797313265614</v>
      </c>
    </row>
    <row r="18" spans="1:2" ht="12.75">
      <c r="A18" s="3">
        <f t="shared" si="0"/>
        <v>1.3</v>
      </c>
      <c r="B18" s="3">
        <f t="shared" si="1"/>
        <v>1.1351828800449335</v>
      </c>
    </row>
    <row r="19" spans="1:2" ht="12.75">
      <c r="A19" s="3">
        <f t="shared" si="0"/>
        <v>1.4000000000000001</v>
      </c>
      <c r="B19" s="3">
        <f t="shared" si="1"/>
        <v>1.1198371509347158</v>
      </c>
    </row>
    <row r="20" spans="1:2" ht="12.75">
      <c r="A20" s="3">
        <f t="shared" si="0"/>
        <v>1.5000000000000002</v>
      </c>
      <c r="B20" s="3">
        <f t="shared" si="1"/>
        <v>1.1064173415668292</v>
      </c>
    </row>
    <row r="21" spans="1:2" ht="12.75">
      <c r="A21" s="3">
        <f t="shared" si="0"/>
        <v>1.6000000000000003</v>
      </c>
      <c r="B21" s="3">
        <f t="shared" si="1"/>
        <v>1.0946431423515313</v>
      </c>
    </row>
    <row r="22" spans="1:2" ht="12.75">
      <c r="A22" s="3">
        <f t="shared" si="0"/>
        <v>1.7000000000000004</v>
      </c>
      <c r="B22" s="3">
        <f t="shared" si="1"/>
        <v>1.084283095676961</v>
      </c>
    </row>
    <row r="23" spans="1:2" ht="12.75">
      <c r="A23" s="3">
        <f t="shared" si="0"/>
        <v>1.8000000000000005</v>
      </c>
      <c r="B23" s="3">
        <f t="shared" si="1"/>
        <v>1.0751444220875757</v>
      </c>
    </row>
    <row r="24" spans="1:2" ht="12.75">
      <c r="A24" s="3">
        <f t="shared" si="0"/>
        <v>1.9000000000000006</v>
      </c>
      <c r="B24" s="3">
        <f t="shared" si="1"/>
        <v>1.0670653114617306</v>
      </c>
    </row>
    <row r="25" spans="1:2" ht="12.75">
      <c r="A25" s="3">
        <f t="shared" si="0"/>
        <v>2.0000000000000004</v>
      </c>
      <c r="B25" s="3">
        <f t="shared" si="1"/>
        <v>1.0599090047154116</v>
      </c>
    </row>
    <row r="26" spans="1:2" ht="12.75">
      <c r="A26" s="3">
        <f t="shared" si="0"/>
        <v>2.1000000000000005</v>
      </c>
      <c r="B26" s="3">
        <f t="shared" si="1"/>
        <v>1.0535591953592713</v>
      </c>
    </row>
    <row r="27" spans="1:2" ht="12.75">
      <c r="A27" s="3">
        <f t="shared" si="0"/>
        <v>2.2000000000000006</v>
      </c>
      <c r="B27" s="3">
        <f t="shared" si="1"/>
        <v>1.047916417082591</v>
      </c>
    </row>
    <row r="28" spans="1:2" ht="12.75">
      <c r="A28" s="3">
        <f t="shared" si="0"/>
        <v>2.3000000000000007</v>
      </c>
      <c r="B28" s="3">
        <f t="shared" si="1"/>
        <v>1.0428951770717285</v>
      </c>
    </row>
    <row r="29" spans="1:2" ht="12.75">
      <c r="A29" s="3">
        <f t="shared" si="0"/>
        <v>2.400000000000001</v>
      </c>
      <c r="B29" s="3">
        <f t="shared" si="1"/>
        <v>1.038421659742954</v>
      </c>
    </row>
    <row r="30" spans="1:2" ht="12.75">
      <c r="A30" s="3">
        <f t="shared" si="0"/>
        <v>2.500000000000001</v>
      </c>
      <c r="B30" s="3">
        <f t="shared" si="1"/>
        <v>1.0344318713749183</v>
      </c>
    </row>
    <row r="31" spans="1:2" ht="12.75">
      <c r="A31" s="3">
        <f t="shared" si="0"/>
        <v>2.600000000000001</v>
      </c>
      <c r="B31" s="3">
        <f t="shared" si="1"/>
        <v>1.0308701288607887</v>
      </c>
    </row>
    <row r="32" spans="1:2" ht="12.75">
      <c r="A32" s="3">
        <f t="shared" si="0"/>
        <v>2.700000000000001</v>
      </c>
      <c r="B32" s="3">
        <f t="shared" si="1"/>
        <v>1.0276878194891217</v>
      </c>
    </row>
    <row r="33" spans="1:2" ht="12.75">
      <c r="A33" s="3">
        <f t="shared" si="0"/>
        <v>2.800000000000001</v>
      </c>
      <c r="B33" s="3">
        <f t="shared" si="1"/>
        <v>1.0248423760054033</v>
      </c>
    </row>
    <row r="34" spans="1:2" ht="12.75">
      <c r="A34" s="3">
        <f t="shared" si="0"/>
        <v>2.9000000000000012</v>
      </c>
      <c r="B34" s="3">
        <f t="shared" si="1"/>
        <v>1.0222964240403036</v>
      </c>
    </row>
    <row r="35" spans="1:2" ht="12.75">
      <c r="A35" s="3">
        <f t="shared" si="0"/>
        <v>3.0000000000000013</v>
      </c>
      <c r="B35" s="3">
        <f t="shared" si="1"/>
        <v>1.0200170685837748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4" sqref="B4"/>
    </sheetView>
  </sheetViews>
  <sheetFormatPr defaultColWidth="9.140625" defaultRowHeight="12.75"/>
  <cols>
    <col min="1" max="1" width="19.28125" style="0" customWidth="1"/>
  </cols>
  <sheetData>
    <row r="1" spans="2:3" ht="14.25">
      <c r="B1" s="5" t="s">
        <v>33</v>
      </c>
      <c r="C1" s="5" t="s">
        <v>34</v>
      </c>
    </row>
    <row r="2" spans="1:3" ht="12.75">
      <c r="A2" s="6" t="s">
        <v>28</v>
      </c>
      <c r="B2" s="2">
        <v>3</v>
      </c>
      <c r="C2" s="2">
        <v>1</v>
      </c>
    </row>
    <row r="4" spans="1:2" ht="12.75">
      <c r="A4" s="6" t="s">
        <v>29</v>
      </c>
      <c r="B4" s="2">
        <f>5*B2+8*C2</f>
        <v>23</v>
      </c>
    </row>
    <row r="6" ht="12.75">
      <c r="A6" s="7" t="s">
        <v>27</v>
      </c>
    </row>
    <row r="7" spans="1:2" ht="12.75">
      <c r="A7" s="6" t="s">
        <v>30</v>
      </c>
      <c r="B7" s="2">
        <f>6*B2+18*C2</f>
        <v>36</v>
      </c>
    </row>
    <row r="8" spans="1:2" ht="12.75">
      <c r="A8" s="6" t="s">
        <v>31</v>
      </c>
      <c r="B8" s="2">
        <f>10*B2+10*C2</f>
        <v>40</v>
      </c>
    </row>
    <row r="9" spans="1:2" ht="12.75">
      <c r="A9" s="6" t="s">
        <v>32</v>
      </c>
      <c r="B9" s="2">
        <f>6*B2+2*C2</f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Папа</cp:lastModifiedBy>
  <dcterms:created xsi:type="dcterms:W3CDTF">1996-10-08T23:32:33Z</dcterms:created>
  <dcterms:modified xsi:type="dcterms:W3CDTF">2008-07-02T10:28:21Z</dcterms:modified>
  <cp:category/>
  <cp:version/>
  <cp:contentType/>
  <cp:contentStatus/>
</cp:coreProperties>
</file>