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9" sheetId="1" r:id="rId1"/>
    <sheet name="8" sheetId="2" r:id="rId2"/>
    <sheet name="7" sheetId="3" r:id="rId3"/>
    <sheet name="6" sheetId="4" r:id="rId4"/>
    <sheet name="5" sheetId="5" r:id="rId5"/>
    <sheet name="4" sheetId="6" r:id="rId6"/>
    <sheet name="3" sheetId="7" r:id="rId7"/>
    <sheet name="2" sheetId="8" r:id="rId8"/>
    <sheet name="начальная" sheetId="9" r:id="rId9"/>
    <sheet name="ОТЧЕТ" sheetId="10" r:id="rId10"/>
    <sheet name="основная" sheetId="11" r:id="rId11"/>
  </sheets>
  <definedNames/>
  <calcPr fullCalcOnLoad="1"/>
</workbook>
</file>

<file path=xl/sharedStrings.xml><?xml version="1.0" encoding="utf-8"?>
<sst xmlns="http://schemas.openxmlformats.org/spreadsheetml/2006/main" count="358" uniqueCount="118">
  <si>
    <t>Учебные предметы</t>
  </si>
  <si>
    <t>3 класс</t>
  </si>
  <si>
    <t>6 класс</t>
  </si>
  <si>
    <t>9 класс</t>
  </si>
  <si>
    <t>Русский язык</t>
  </si>
  <si>
    <t>Литература</t>
  </si>
  <si>
    <t>Немецкий язык</t>
  </si>
  <si>
    <t>Математика</t>
  </si>
  <si>
    <t>Геометрия</t>
  </si>
  <si>
    <t>История</t>
  </si>
  <si>
    <t>География</t>
  </si>
  <si>
    <t>Обществознание</t>
  </si>
  <si>
    <t>Биология</t>
  </si>
  <si>
    <t>Физика</t>
  </si>
  <si>
    <t>Экология</t>
  </si>
  <si>
    <t>Химия</t>
  </si>
  <si>
    <t>ИЗО</t>
  </si>
  <si>
    <t>Музыка</t>
  </si>
  <si>
    <t>Технология</t>
  </si>
  <si>
    <t>ОБЖ</t>
  </si>
  <si>
    <t>% кач</t>
  </si>
  <si>
    <t>% успев</t>
  </si>
  <si>
    <t>ОЗОЖ</t>
  </si>
  <si>
    <t>Окружающий мир</t>
  </si>
  <si>
    <t>8 класс</t>
  </si>
  <si>
    <t>Алгебра/ математ</t>
  </si>
  <si>
    <t>ИТОГО:</t>
  </si>
  <si>
    <t>% качества по предметам</t>
  </si>
  <si>
    <t>1 класс</t>
  </si>
  <si>
    <t>2 класс</t>
  </si>
  <si>
    <t>4 класс</t>
  </si>
  <si>
    <t>Литературное чтение</t>
  </si>
  <si>
    <t>Физическая культура</t>
  </si>
  <si>
    <t>№ п/п</t>
  </si>
  <si>
    <t>предмет</t>
  </si>
  <si>
    <t>Успеваемость по предметам</t>
  </si>
  <si>
    <t>русский язык</t>
  </si>
  <si>
    <t>литература</t>
  </si>
  <si>
    <t xml:space="preserve"> история</t>
  </si>
  <si>
    <t>география</t>
  </si>
  <si>
    <t>биология</t>
  </si>
  <si>
    <t>экология</t>
  </si>
  <si>
    <t>физическая культура</t>
  </si>
  <si>
    <t>Ф. И. учащегося</t>
  </si>
  <si>
    <t>Биринов Алексей</t>
  </si>
  <si>
    <t>Васильева Ольга</t>
  </si>
  <si>
    <t>На "5"</t>
  </si>
  <si>
    <t>На "4"</t>
  </si>
  <si>
    <t>На "3"</t>
  </si>
  <si>
    <t>На "2"</t>
  </si>
  <si>
    <t>% качества</t>
  </si>
  <si>
    <t>% успеваемости</t>
  </si>
  <si>
    <t>Степень обученности</t>
  </si>
  <si>
    <t>ИТОГО за класс</t>
  </si>
  <si>
    <t>Итоги первого полугодия (2009-2010 учебный год)</t>
  </si>
  <si>
    <t>1-4 классы</t>
  </si>
  <si>
    <t>5-9 классы</t>
  </si>
  <si>
    <t>Итого:</t>
  </si>
  <si>
    <t>Успевают на «5»</t>
  </si>
  <si>
    <t>Успевают на «5» и «4»</t>
  </si>
  <si>
    <t>Не успевают</t>
  </si>
  <si>
    <t>Итого (аттестуемых):</t>
  </si>
  <si>
    <t>Итого (общее кол-во):</t>
  </si>
  <si>
    <r>
      <t>Заместитель директора по УВР /________(</t>
    </r>
    <r>
      <rPr>
        <i/>
        <sz val="14"/>
        <rFont val="Times New Roman"/>
        <family val="1"/>
      </rPr>
      <t>Г. А. Ловягина</t>
    </r>
    <r>
      <rPr>
        <sz val="14"/>
        <rFont val="Times New Roman"/>
        <family val="1"/>
      </rPr>
      <t>)/</t>
    </r>
  </si>
  <si>
    <t>Итого успеваемость:</t>
  </si>
  <si>
    <t>Итого качество знаний:</t>
  </si>
  <si>
    <t xml:space="preserve">ИНФОРМАЦИЯ об итогах успеваемости учащихся 
в МОУ ООШ с. Малый Мелик
Первая учебная четверть 2009-2010 учебный год
</t>
  </si>
  <si>
    <t>Всего ударников</t>
  </si>
  <si>
    <t>Статус ученика</t>
  </si>
  <si>
    <t>5 класс</t>
  </si>
  <si>
    <t>7 класс</t>
  </si>
  <si>
    <t>немецкий язык</t>
  </si>
  <si>
    <t>алгебра</t>
  </si>
  <si>
    <t>геометрия</t>
  </si>
  <si>
    <t>информатика и ИКТ</t>
  </si>
  <si>
    <t>обществознание</t>
  </si>
  <si>
    <t>физика</t>
  </si>
  <si>
    <t>химия</t>
  </si>
  <si>
    <t>технология</t>
  </si>
  <si>
    <t xml:space="preserve">Кязымова Камале </t>
  </si>
  <si>
    <t>Васюкова Наталья</t>
  </si>
  <si>
    <t>Васюкова Татьяна</t>
  </si>
  <si>
    <t>Ласунина Надежда</t>
  </si>
  <si>
    <t>Шкитина Екатерина</t>
  </si>
  <si>
    <t>Шкитина Татьяна</t>
  </si>
  <si>
    <t>Балакина Светлана</t>
  </si>
  <si>
    <t>Ермакова Людмила</t>
  </si>
  <si>
    <t>Курышкина Ольга</t>
  </si>
  <si>
    <t>Сусикова Анна</t>
  </si>
  <si>
    <t>Филиппов Николай</t>
  </si>
  <si>
    <t>Финенкова Анна</t>
  </si>
  <si>
    <t>Шеремета Ольга</t>
  </si>
  <si>
    <t>музыка</t>
  </si>
  <si>
    <t>Курышкин Павел</t>
  </si>
  <si>
    <t>Малышев Андрей</t>
  </si>
  <si>
    <t>Стручалин Иван</t>
  </si>
  <si>
    <t>Токмаков Александр</t>
  </si>
  <si>
    <t>Шеремета Андрей</t>
  </si>
  <si>
    <t>Финенкова Александра</t>
  </si>
  <si>
    <t>математика</t>
  </si>
  <si>
    <t>Качество знаний:</t>
  </si>
  <si>
    <t>Успеваемость:</t>
  </si>
  <si>
    <t>литературное чтение</t>
  </si>
  <si>
    <t>окружающий мир</t>
  </si>
  <si>
    <t>Батхазан Кирилл</t>
  </si>
  <si>
    <t xml:space="preserve">Плешакова Валерия </t>
  </si>
  <si>
    <t>Мазурина Ксения</t>
  </si>
  <si>
    <t>Симикин Николай</t>
  </si>
  <si>
    <t>Филатова Надежда</t>
  </si>
  <si>
    <t>Октябринов Александр</t>
  </si>
  <si>
    <t>Шеина Кристина</t>
  </si>
  <si>
    <t>Итоги успеваемости за вторую четверть 2009-2010 учебный год</t>
  </si>
  <si>
    <t>Успеваемость за 2009-2010 учебный год (первое полугодие)</t>
  </si>
  <si>
    <t>Информатика и ИКТ</t>
  </si>
  <si>
    <t>Просандеева Яна</t>
  </si>
  <si>
    <t>Трифонова Анастасия</t>
  </si>
  <si>
    <t>Васильев Александр</t>
  </si>
  <si>
    <t>Омаров Омар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</si>
</sst>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&quot;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24"/>
      <name val="Arial Cyr"/>
      <family val="0"/>
    </font>
    <font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i/>
      <sz val="12"/>
      <name val="Book Antiqu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Book Antiqua"/>
      <family val="1"/>
    </font>
    <font>
      <b/>
      <i/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left" textRotation="90"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9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9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1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9" fontId="15" fillId="0" borderId="1" xfId="0" applyNumberFormat="1" applyFont="1" applyBorder="1" applyAlignment="1">
      <alignment horizontal="center" wrapText="1"/>
    </xf>
    <xf numFmtId="10" fontId="1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Font="1" applyBorder="1" applyAlignment="1" applyProtection="1">
      <alignment/>
      <protection/>
    </xf>
    <xf numFmtId="2" fontId="0" fillId="0" borderId="3" xfId="0" applyNumberForma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1" fillId="0" borderId="0" xfId="0" applyFont="1" applyAlignment="1">
      <alignment horizontal="left"/>
    </xf>
    <xf numFmtId="0" fontId="4" fillId="0" borderId="1" xfId="0" applyFont="1" applyBorder="1" applyAlignment="1">
      <alignment/>
    </xf>
    <xf numFmtId="9" fontId="8" fillId="0" borderId="1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>
      <alignment/>
    </xf>
    <xf numFmtId="0" fontId="8" fillId="0" borderId="1" xfId="0" applyNumberFormat="1" applyFont="1" applyBorder="1" applyAlignment="1" applyProtection="1">
      <alignment horizontal="center"/>
      <protection locked="0"/>
    </xf>
    <xf numFmtId="9" fontId="9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>
      <alignment/>
    </xf>
    <xf numFmtId="9" fontId="22" fillId="2" borderId="1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9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NumberFormat="1" applyFont="1" applyFill="1" applyBorder="1" applyAlignment="1">
      <alignment horizontal="center"/>
    </xf>
    <xf numFmtId="9" fontId="12" fillId="2" borderId="1" xfId="0" applyNumberFormat="1" applyFont="1" applyFill="1" applyBorder="1" applyAlignment="1" applyProtection="1">
      <alignment horizontal="center"/>
      <protection locked="0"/>
    </xf>
    <xf numFmtId="9" fontId="23" fillId="2" borderId="1" xfId="0" applyNumberFormat="1" applyFont="1" applyFill="1" applyBorder="1" applyAlignment="1" applyProtection="1">
      <alignment horizontal="center"/>
      <protection/>
    </xf>
    <xf numFmtId="9" fontId="10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9" fontId="9" fillId="2" borderId="1" xfId="0" applyNumberFormat="1" applyFont="1" applyFill="1" applyBorder="1" applyAlignment="1">
      <alignment horizontal="center"/>
    </xf>
    <xf numFmtId="9" fontId="8" fillId="0" borderId="1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textRotation="90"/>
    </xf>
    <xf numFmtId="0" fontId="7" fillId="0" borderId="3" xfId="0" applyFont="1" applyBorder="1" applyAlignment="1">
      <alignment textRotation="90"/>
    </xf>
    <xf numFmtId="0" fontId="8" fillId="0" borderId="1" xfId="0" applyFont="1" applyBorder="1" applyAlignment="1">
      <alignment horizontal="center" textRotation="255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4">
      <selection activeCell="T23" sqref="T23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8" width="5.75390625" style="0" customWidth="1"/>
    <col min="9" max="9" width="5.375" style="0" customWidth="1"/>
    <col min="10" max="20" width="5.75390625" style="0" customWidth="1"/>
    <col min="21" max="21" width="4.75390625" style="0" customWidth="1"/>
  </cols>
  <sheetData>
    <row r="1" spans="3:9" ht="24" customHeight="1">
      <c r="C1" s="5" t="s">
        <v>3</v>
      </c>
      <c r="H1" s="1" t="s">
        <v>54</v>
      </c>
      <c r="I1" s="1"/>
    </row>
    <row r="2" spans="1:21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38"/>
    </row>
    <row r="3" spans="1:21" ht="104.25">
      <c r="A3" s="71"/>
      <c r="B3" s="72"/>
      <c r="C3" s="6" t="s">
        <v>36</v>
      </c>
      <c r="D3" s="6" t="s">
        <v>37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38</v>
      </c>
      <c r="J3" s="6" t="s">
        <v>75</v>
      </c>
      <c r="K3" s="6" t="s">
        <v>76</v>
      </c>
      <c r="L3" s="6" t="s">
        <v>77</v>
      </c>
      <c r="M3" s="6" t="s">
        <v>40</v>
      </c>
      <c r="N3" s="6" t="s">
        <v>39</v>
      </c>
      <c r="O3" s="6" t="s">
        <v>22</v>
      </c>
      <c r="P3" s="6" t="s">
        <v>41</v>
      </c>
      <c r="Q3" s="6" t="s">
        <v>78</v>
      </c>
      <c r="R3" s="6" t="s">
        <v>42</v>
      </c>
      <c r="S3" s="6" t="s">
        <v>19</v>
      </c>
      <c r="T3" s="6"/>
      <c r="U3" s="6" t="s">
        <v>68</v>
      </c>
    </row>
    <row r="4" spans="1:21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8"/>
    </row>
    <row r="5" spans="1:22" ht="13.5">
      <c r="A5" s="7">
        <v>1</v>
      </c>
      <c r="B5" s="7" t="s">
        <v>44</v>
      </c>
      <c r="C5" s="8">
        <v>3</v>
      </c>
      <c r="D5" s="8">
        <v>5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4</v>
      </c>
      <c r="P5" s="8">
        <v>4</v>
      </c>
      <c r="Q5" s="8">
        <v>4</v>
      </c>
      <c r="R5" s="8">
        <v>4</v>
      </c>
      <c r="S5" s="8">
        <v>4</v>
      </c>
      <c r="T5" s="8"/>
      <c r="U5" s="39">
        <f>IF((SUMIF(C5:T5,"&lt;=3")),"","Уд")</f>
      </c>
      <c r="V5" s="44">
        <f>(IF(U5="Уд",0,1))</f>
        <v>1</v>
      </c>
    </row>
    <row r="6" spans="1:22" ht="13.5">
      <c r="A6" s="7">
        <v>2</v>
      </c>
      <c r="B6" s="7" t="s">
        <v>45</v>
      </c>
      <c r="C6" s="8">
        <v>4</v>
      </c>
      <c r="D6" s="8">
        <v>4</v>
      </c>
      <c r="E6" s="8">
        <v>4</v>
      </c>
      <c r="F6" s="8">
        <v>4</v>
      </c>
      <c r="G6" s="8">
        <v>4</v>
      </c>
      <c r="H6" s="8">
        <v>5</v>
      </c>
      <c r="I6" s="8">
        <v>5</v>
      </c>
      <c r="J6" s="8">
        <v>4</v>
      </c>
      <c r="K6" s="8">
        <v>4</v>
      </c>
      <c r="L6" s="8">
        <v>5</v>
      </c>
      <c r="M6" s="8">
        <v>5</v>
      </c>
      <c r="N6" s="8">
        <v>4</v>
      </c>
      <c r="O6" s="8">
        <v>5</v>
      </c>
      <c r="P6" s="8">
        <v>5</v>
      </c>
      <c r="Q6" s="8">
        <v>3</v>
      </c>
      <c r="R6" s="8">
        <v>4</v>
      </c>
      <c r="S6" s="8">
        <v>5</v>
      </c>
      <c r="T6" s="8"/>
      <c r="U6" s="39">
        <f aca="true" t="shared" si="0" ref="U6:U14">IF((SUMIF(C6:T6,"&lt;=3")),"","Уд")</f>
      </c>
      <c r="V6" s="44">
        <f aca="true" t="shared" si="1" ref="V6:V14">(IF(U6="Уд",0,1))</f>
        <v>1</v>
      </c>
    </row>
    <row r="7" spans="1:22" ht="13.5">
      <c r="A7" s="7">
        <v>3</v>
      </c>
      <c r="B7" s="7" t="s">
        <v>80</v>
      </c>
      <c r="C7" s="8">
        <v>4</v>
      </c>
      <c r="D7" s="8">
        <v>4</v>
      </c>
      <c r="E7" s="8">
        <v>4</v>
      </c>
      <c r="F7" s="8">
        <v>5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8">
        <v>4</v>
      </c>
      <c r="M7" s="8">
        <v>3</v>
      </c>
      <c r="N7" s="8">
        <v>5</v>
      </c>
      <c r="O7" s="8">
        <v>5</v>
      </c>
      <c r="P7" s="8">
        <v>4</v>
      </c>
      <c r="Q7" s="8">
        <v>5</v>
      </c>
      <c r="R7" s="8">
        <v>4</v>
      </c>
      <c r="S7" s="8">
        <v>4</v>
      </c>
      <c r="T7" s="8"/>
      <c r="U7" s="39">
        <f t="shared" si="0"/>
      </c>
      <c r="V7" s="44">
        <f t="shared" si="1"/>
        <v>1</v>
      </c>
    </row>
    <row r="8" spans="1:22" ht="13.5">
      <c r="A8" s="7">
        <v>4</v>
      </c>
      <c r="B8" s="7" t="s">
        <v>81</v>
      </c>
      <c r="C8" s="8">
        <v>3</v>
      </c>
      <c r="D8" s="8">
        <v>4</v>
      </c>
      <c r="E8" s="8">
        <v>4</v>
      </c>
      <c r="F8" s="8">
        <v>5</v>
      </c>
      <c r="G8" s="8">
        <v>4</v>
      </c>
      <c r="H8" s="8">
        <v>4</v>
      </c>
      <c r="I8" s="8">
        <v>4</v>
      </c>
      <c r="J8" s="8">
        <v>4</v>
      </c>
      <c r="K8" s="8">
        <v>4</v>
      </c>
      <c r="L8" s="8">
        <v>4</v>
      </c>
      <c r="M8" s="8">
        <v>4</v>
      </c>
      <c r="N8" s="8">
        <v>5</v>
      </c>
      <c r="O8" s="8">
        <v>4</v>
      </c>
      <c r="P8" s="8">
        <v>4</v>
      </c>
      <c r="Q8" s="8">
        <v>4</v>
      </c>
      <c r="R8" s="8">
        <v>5</v>
      </c>
      <c r="S8" s="8">
        <v>5</v>
      </c>
      <c r="T8" s="8"/>
      <c r="U8" s="39">
        <f t="shared" si="0"/>
      </c>
      <c r="V8" s="44">
        <f t="shared" si="1"/>
        <v>1</v>
      </c>
    </row>
    <row r="9" spans="1:22" ht="13.5">
      <c r="A9" s="7">
        <v>5</v>
      </c>
      <c r="B9" s="7" t="s">
        <v>79</v>
      </c>
      <c r="C9" s="8">
        <v>4</v>
      </c>
      <c r="D9" s="8">
        <v>4</v>
      </c>
      <c r="E9" s="8">
        <v>3</v>
      </c>
      <c r="F9" s="8">
        <v>5</v>
      </c>
      <c r="G9" s="8">
        <v>4</v>
      </c>
      <c r="H9" s="8">
        <v>4</v>
      </c>
      <c r="I9" s="8">
        <v>3</v>
      </c>
      <c r="J9" s="8">
        <v>3</v>
      </c>
      <c r="K9" s="8">
        <v>3</v>
      </c>
      <c r="L9" s="8">
        <v>4</v>
      </c>
      <c r="M9" s="8">
        <v>3</v>
      </c>
      <c r="N9" s="8">
        <v>5</v>
      </c>
      <c r="O9" s="8">
        <v>5</v>
      </c>
      <c r="P9" s="8">
        <v>3</v>
      </c>
      <c r="Q9" s="8">
        <v>5</v>
      </c>
      <c r="R9" s="8">
        <v>5</v>
      </c>
      <c r="S9" s="8">
        <v>5</v>
      </c>
      <c r="T9" s="8"/>
      <c r="U9" s="39">
        <f t="shared" si="0"/>
      </c>
      <c r="V9" s="44">
        <f t="shared" si="1"/>
        <v>1</v>
      </c>
    </row>
    <row r="10" spans="1:22" ht="13.5">
      <c r="A10" s="7">
        <v>6</v>
      </c>
      <c r="B10" s="7" t="s">
        <v>82</v>
      </c>
      <c r="C10" s="9">
        <v>3</v>
      </c>
      <c r="D10" s="8">
        <v>5</v>
      </c>
      <c r="E10" s="9">
        <v>4</v>
      </c>
      <c r="F10" s="9">
        <v>5</v>
      </c>
      <c r="G10" s="9">
        <v>5</v>
      </c>
      <c r="H10" s="8">
        <v>5</v>
      </c>
      <c r="I10" s="8">
        <v>4</v>
      </c>
      <c r="J10" s="9">
        <v>4</v>
      </c>
      <c r="K10" s="9">
        <v>4</v>
      </c>
      <c r="L10" s="9">
        <v>5</v>
      </c>
      <c r="M10" s="9">
        <v>4</v>
      </c>
      <c r="N10" s="8">
        <v>5</v>
      </c>
      <c r="O10" s="9">
        <v>5</v>
      </c>
      <c r="P10" s="9">
        <v>3</v>
      </c>
      <c r="Q10" s="9">
        <v>3</v>
      </c>
      <c r="R10" s="9">
        <v>5</v>
      </c>
      <c r="S10" s="9">
        <v>5</v>
      </c>
      <c r="T10" s="9"/>
      <c r="U10" s="39">
        <f t="shared" si="0"/>
      </c>
      <c r="V10" s="44">
        <f t="shared" si="1"/>
        <v>1</v>
      </c>
    </row>
    <row r="11" spans="1:22" ht="13.5">
      <c r="A11" s="7">
        <v>7</v>
      </c>
      <c r="B11" s="7" t="s">
        <v>83</v>
      </c>
      <c r="C11" s="8">
        <v>4</v>
      </c>
      <c r="D11" s="8">
        <v>4</v>
      </c>
      <c r="E11" s="8">
        <v>5</v>
      </c>
      <c r="F11" s="8">
        <v>5</v>
      </c>
      <c r="G11" s="8">
        <v>4</v>
      </c>
      <c r="H11" s="8">
        <v>4</v>
      </c>
      <c r="I11" s="8">
        <v>5</v>
      </c>
      <c r="J11" s="8">
        <v>5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8">
        <v>5</v>
      </c>
      <c r="Q11" s="8">
        <v>5</v>
      </c>
      <c r="R11" s="8">
        <v>3</v>
      </c>
      <c r="S11" s="8">
        <v>5</v>
      </c>
      <c r="T11" s="8"/>
      <c r="U11" s="39">
        <f t="shared" si="0"/>
      </c>
      <c r="V11" s="44">
        <f t="shared" si="1"/>
        <v>1</v>
      </c>
    </row>
    <row r="12" spans="1:22" ht="13.5">
      <c r="A12" s="7">
        <v>8</v>
      </c>
      <c r="B12" s="7" t="s">
        <v>84</v>
      </c>
      <c r="C12" s="9">
        <v>4</v>
      </c>
      <c r="D12" s="8">
        <v>4</v>
      </c>
      <c r="E12" s="9">
        <v>4</v>
      </c>
      <c r="F12" s="9">
        <v>4</v>
      </c>
      <c r="G12" s="9">
        <v>4</v>
      </c>
      <c r="H12" s="8">
        <v>4</v>
      </c>
      <c r="I12" s="8">
        <v>4</v>
      </c>
      <c r="J12" s="9">
        <v>4</v>
      </c>
      <c r="K12" s="9">
        <v>4</v>
      </c>
      <c r="L12" s="9">
        <v>4</v>
      </c>
      <c r="M12" s="9">
        <v>4</v>
      </c>
      <c r="N12" s="8">
        <v>4</v>
      </c>
      <c r="O12" s="9">
        <v>4</v>
      </c>
      <c r="P12" s="9">
        <v>4</v>
      </c>
      <c r="Q12" s="9">
        <v>4</v>
      </c>
      <c r="R12" s="9">
        <v>4</v>
      </c>
      <c r="S12" s="9">
        <v>5</v>
      </c>
      <c r="T12" s="9"/>
      <c r="U12" s="39" t="str">
        <f t="shared" si="0"/>
        <v>Уд</v>
      </c>
      <c r="V12" s="44">
        <f t="shared" si="1"/>
        <v>0</v>
      </c>
    </row>
    <row r="13" spans="1:22" ht="13.5">
      <c r="A13" s="7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9" t="str">
        <f t="shared" si="0"/>
        <v>Уд</v>
      </c>
      <c r="V13" s="44">
        <f t="shared" si="1"/>
        <v>0</v>
      </c>
    </row>
    <row r="14" spans="1:22" ht="14.25" thickBo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39" t="str">
        <f t="shared" si="0"/>
        <v>Уд</v>
      </c>
      <c r="V14" s="44">
        <f t="shared" si="1"/>
        <v>0</v>
      </c>
    </row>
    <row r="15" spans="1:21" ht="14.25" thickTop="1">
      <c r="A15" s="74" t="s">
        <v>46</v>
      </c>
      <c r="B15" s="74"/>
      <c r="C15" s="40">
        <f>SUMIF(C5:C14,"=5")/5</f>
        <v>0</v>
      </c>
      <c r="D15" s="40">
        <f aca="true" t="shared" si="2" ref="D15:T15">SUMIF(D5:D14,"=5")/5</f>
        <v>2</v>
      </c>
      <c r="E15" s="40">
        <f t="shared" si="2"/>
        <v>1</v>
      </c>
      <c r="F15" s="40">
        <f t="shared" si="2"/>
        <v>5</v>
      </c>
      <c r="G15" s="40">
        <f t="shared" si="2"/>
        <v>1</v>
      </c>
      <c r="H15" s="40">
        <f t="shared" si="2"/>
        <v>2</v>
      </c>
      <c r="I15" s="40">
        <f t="shared" si="2"/>
        <v>2</v>
      </c>
      <c r="J15" s="40">
        <f t="shared" si="2"/>
        <v>1</v>
      </c>
      <c r="K15" s="40">
        <f t="shared" si="2"/>
        <v>1</v>
      </c>
      <c r="L15" s="40">
        <f t="shared" si="2"/>
        <v>3</v>
      </c>
      <c r="M15" s="40">
        <f t="shared" si="2"/>
        <v>2</v>
      </c>
      <c r="N15" s="40">
        <f t="shared" si="2"/>
        <v>5</v>
      </c>
      <c r="O15" s="40">
        <f t="shared" si="2"/>
        <v>5</v>
      </c>
      <c r="P15" s="40">
        <f t="shared" si="2"/>
        <v>2</v>
      </c>
      <c r="Q15" s="40">
        <f t="shared" si="2"/>
        <v>3</v>
      </c>
      <c r="R15" s="40">
        <f t="shared" si="2"/>
        <v>3</v>
      </c>
      <c r="S15" s="40">
        <f t="shared" si="2"/>
        <v>6</v>
      </c>
      <c r="T15" s="40">
        <f t="shared" si="2"/>
        <v>0</v>
      </c>
      <c r="U15" s="41"/>
    </row>
    <row r="16" spans="1:21" ht="13.5">
      <c r="A16" s="66" t="s">
        <v>47</v>
      </c>
      <c r="B16" s="66"/>
      <c r="C16" s="10">
        <f>SUMIF(C5:C14,"=4")/4</f>
        <v>5</v>
      </c>
      <c r="D16" s="10">
        <f aca="true" t="shared" si="3" ref="D16:T16">SUMIF(D5:D14,"=4")/4</f>
        <v>6</v>
      </c>
      <c r="E16" s="10">
        <f t="shared" si="3"/>
        <v>6</v>
      </c>
      <c r="F16" s="10">
        <f t="shared" si="3"/>
        <v>3</v>
      </c>
      <c r="G16" s="10">
        <f t="shared" si="3"/>
        <v>6</v>
      </c>
      <c r="H16" s="10">
        <f t="shared" si="3"/>
        <v>5</v>
      </c>
      <c r="I16" s="10">
        <f t="shared" si="3"/>
        <v>4</v>
      </c>
      <c r="J16" s="10">
        <f t="shared" si="3"/>
        <v>5</v>
      </c>
      <c r="K16" s="10">
        <f t="shared" si="3"/>
        <v>5</v>
      </c>
      <c r="L16" s="10">
        <f t="shared" si="3"/>
        <v>5</v>
      </c>
      <c r="M16" s="10">
        <f t="shared" si="3"/>
        <v>4</v>
      </c>
      <c r="N16" s="10">
        <f t="shared" si="3"/>
        <v>3</v>
      </c>
      <c r="O16" s="10">
        <f t="shared" si="3"/>
        <v>3</v>
      </c>
      <c r="P16" s="10">
        <f t="shared" si="3"/>
        <v>4</v>
      </c>
      <c r="Q16" s="10">
        <f t="shared" si="3"/>
        <v>3</v>
      </c>
      <c r="R16" s="10">
        <f t="shared" si="3"/>
        <v>4</v>
      </c>
      <c r="S16" s="10">
        <f t="shared" si="3"/>
        <v>2</v>
      </c>
      <c r="T16" s="10">
        <f t="shared" si="3"/>
        <v>0</v>
      </c>
      <c r="U16" s="38"/>
    </row>
    <row r="17" spans="1:21" ht="13.5">
      <c r="A17" s="66" t="s">
        <v>48</v>
      </c>
      <c r="B17" s="66"/>
      <c r="C17" s="10">
        <f>SUMIF(C5:C14,"=3")/3</f>
        <v>3</v>
      </c>
      <c r="D17" s="10">
        <f aca="true" t="shared" si="4" ref="D17:T17">SUMIF(D5:D14,"=3")/3</f>
        <v>0</v>
      </c>
      <c r="E17" s="10">
        <f t="shared" si="4"/>
        <v>1</v>
      </c>
      <c r="F17" s="10">
        <f t="shared" si="4"/>
        <v>0</v>
      </c>
      <c r="G17" s="10">
        <f t="shared" si="4"/>
        <v>1</v>
      </c>
      <c r="H17" s="10">
        <f t="shared" si="4"/>
        <v>1</v>
      </c>
      <c r="I17" s="10">
        <f t="shared" si="4"/>
        <v>2</v>
      </c>
      <c r="J17" s="10">
        <f t="shared" si="4"/>
        <v>2</v>
      </c>
      <c r="K17" s="10">
        <f t="shared" si="4"/>
        <v>2</v>
      </c>
      <c r="L17" s="10">
        <f t="shared" si="4"/>
        <v>0</v>
      </c>
      <c r="M17" s="10">
        <f t="shared" si="4"/>
        <v>2</v>
      </c>
      <c r="N17" s="10">
        <f t="shared" si="4"/>
        <v>0</v>
      </c>
      <c r="O17" s="10">
        <f t="shared" si="4"/>
        <v>0</v>
      </c>
      <c r="P17" s="10">
        <f t="shared" si="4"/>
        <v>2</v>
      </c>
      <c r="Q17" s="10">
        <f t="shared" si="4"/>
        <v>2</v>
      </c>
      <c r="R17" s="10">
        <f t="shared" si="4"/>
        <v>1</v>
      </c>
      <c r="S17" s="10">
        <f t="shared" si="4"/>
        <v>0</v>
      </c>
      <c r="T17" s="10">
        <f t="shared" si="4"/>
        <v>0</v>
      </c>
      <c r="U17" s="38"/>
    </row>
    <row r="18" spans="1:21" ht="13.5">
      <c r="A18" s="66" t="s">
        <v>49</v>
      </c>
      <c r="B18" s="66"/>
      <c r="C18" s="10">
        <f>SUMIF(C5:C14,"=2")/2</f>
        <v>0</v>
      </c>
      <c r="D18" s="10">
        <f aca="true" t="shared" si="5" ref="D18:T18">SUMIF(D5:D14,"=2")/2</f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  <c r="U18" s="38"/>
    </row>
    <row r="19" spans="1:21" ht="13.5">
      <c r="A19" s="66" t="s">
        <v>50</v>
      </c>
      <c r="B19" s="66"/>
      <c r="C19" s="14">
        <f>SUM(C15:C16)/COUNT($A5:$A14)</f>
        <v>0.625</v>
      </c>
      <c r="D19" s="14">
        <f>SUM(D15:D16)/COUNT($A5:$A14)</f>
        <v>1</v>
      </c>
      <c r="E19" s="14">
        <f aca="true" t="shared" si="6" ref="E19:T19">SUM(E15:E16)/COUNT($A5:$A14)</f>
        <v>0.875</v>
      </c>
      <c r="F19" s="14">
        <f t="shared" si="6"/>
        <v>1</v>
      </c>
      <c r="G19" s="14">
        <f t="shared" si="6"/>
        <v>0.875</v>
      </c>
      <c r="H19" s="14">
        <f t="shared" si="6"/>
        <v>0.875</v>
      </c>
      <c r="I19" s="14">
        <f t="shared" si="6"/>
        <v>0.75</v>
      </c>
      <c r="J19" s="14">
        <f t="shared" si="6"/>
        <v>0.75</v>
      </c>
      <c r="K19" s="14">
        <f t="shared" si="6"/>
        <v>0.75</v>
      </c>
      <c r="L19" s="14">
        <f t="shared" si="6"/>
        <v>1</v>
      </c>
      <c r="M19" s="14">
        <f t="shared" si="6"/>
        <v>0.75</v>
      </c>
      <c r="N19" s="14">
        <f t="shared" si="6"/>
        <v>1</v>
      </c>
      <c r="O19" s="14">
        <f t="shared" si="6"/>
        <v>1</v>
      </c>
      <c r="P19" s="14">
        <f t="shared" si="6"/>
        <v>0.75</v>
      </c>
      <c r="Q19" s="14">
        <f t="shared" si="6"/>
        <v>0.75</v>
      </c>
      <c r="R19" s="14">
        <f t="shared" si="6"/>
        <v>0.875</v>
      </c>
      <c r="S19" s="14">
        <f t="shared" si="6"/>
        <v>1</v>
      </c>
      <c r="T19" s="14">
        <f t="shared" si="6"/>
        <v>0</v>
      </c>
      <c r="U19" s="38"/>
    </row>
    <row r="20" spans="1:21" ht="13.5">
      <c r="A20" s="66" t="s">
        <v>51</v>
      </c>
      <c r="B20" s="66"/>
      <c r="C20" s="14">
        <f>SUM(C15:C17)/COUNT($A5:$A14)</f>
        <v>1</v>
      </c>
      <c r="D20" s="14">
        <f aca="true" t="shared" si="7" ref="D20:T20">SUM(D15:D17)/COUNT($A5:$A14)</f>
        <v>1</v>
      </c>
      <c r="E20" s="14">
        <f t="shared" si="7"/>
        <v>1</v>
      </c>
      <c r="F20" s="14">
        <f t="shared" si="7"/>
        <v>1</v>
      </c>
      <c r="G20" s="14">
        <f t="shared" si="7"/>
        <v>1</v>
      </c>
      <c r="H20" s="14">
        <f t="shared" si="7"/>
        <v>1</v>
      </c>
      <c r="I20" s="14">
        <f t="shared" si="7"/>
        <v>1</v>
      </c>
      <c r="J20" s="14">
        <f t="shared" si="7"/>
        <v>1</v>
      </c>
      <c r="K20" s="14">
        <f t="shared" si="7"/>
        <v>1</v>
      </c>
      <c r="L20" s="14">
        <f t="shared" si="7"/>
        <v>1</v>
      </c>
      <c r="M20" s="14">
        <f t="shared" si="7"/>
        <v>1</v>
      </c>
      <c r="N20" s="14">
        <f t="shared" si="7"/>
        <v>1</v>
      </c>
      <c r="O20" s="14">
        <f t="shared" si="7"/>
        <v>1</v>
      </c>
      <c r="P20" s="14">
        <f t="shared" si="7"/>
        <v>1</v>
      </c>
      <c r="Q20" s="14">
        <f t="shared" si="7"/>
        <v>1</v>
      </c>
      <c r="R20" s="14">
        <f t="shared" si="7"/>
        <v>1</v>
      </c>
      <c r="S20" s="14">
        <f t="shared" si="7"/>
        <v>1</v>
      </c>
      <c r="T20" s="14">
        <f t="shared" si="7"/>
        <v>0</v>
      </c>
      <c r="U20" s="38"/>
    </row>
    <row r="21" spans="1:21" ht="13.5">
      <c r="A21" s="66" t="s">
        <v>52</v>
      </c>
      <c r="B21" s="66"/>
      <c r="C21" s="14">
        <f>(C15+0.64*C16+0.36*C17+0.16*C18)/(C15+C16+C17+C18)</f>
        <v>0.535</v>
      </c>
      <c r="D21" s="14">
        <f aca="true" t="shared" si="8" ref="D21:T21">(D15+0.64*D16+0.36*D17+0.16*D18)/(D15+D16+D17+D18)</f>
        <v>0.73</v>
      </c>
      <c r="E21" s="14">
        <f t="shared" si="8"/>
        <v>0.65</v>
      </c>
      <c r="F21" s="14">
        <f t="shared" si="8"/>
        <v>0.865</v>
      </c>
      <c r="G21" s="14">
        <f t="shared" si="8"/>
        <v>0.65</v>
      </c>
      <c r="H21" s="14">
        <f t="shared" si="8"/>
        <v>0.6950000000000001</v>
      </c>
      <c r="I21" s="14">
        <f t="shared" si="8"/>
        <v>0.66</v>
      </c>
      <c r="J21" s="14">
        <f t="shared" si="8"/>
        <v>0.615</v>
      </c>
      <c r="K21" s="14">
        <f t="shared" si="8"/>
        <v>0.615</v>
      </c>
      <c r="L21" s="14">
        <f t="shared" si="8"/>
        <v>0.775</v>
      </c>
      <c r="M21" s="14">
        <f t="shared" si="8"/>
        <v>0.66</v>
      </c>
      <c r="N21" s="14">
        <f t="shared" si="8"/>
        <v>0.865</v>
      </c>
      <c r="O21" s="14">
        <f t="shared" si="8"/>
        <v>0.865</v>
      </c>
      <c r="P21" s="14">
        <f t="shared" si="8"/>
        <v>0.66</v>
      </c>
      <c r="Q21" s="14">
        <f t="shared" si="8"/>
        <v>0.705</v>
      </c>
      <c r="R21" s="14">
        <f t="shared" si="8"/>
        <v>0.7400000000000001</v>
      </c>
      <c r="S21" s="14">
        <f t="shared" si="8"/>
        <v>0.91</v>
      </c>
      <c r="T21" s="14" t="e">
        <f t="shared" si="8"/>
        <v>#DIV/0!</v>
      </c>
      <c r="U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H25/COUNT($A5:$A14)</f>
        <v>0.125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100%-(SUM(C18:T18)/COUNT(A5:A14))</f>
        <v>1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COUNT($A5:$A14)-((SUM($V5:$V14)+COUNT($A5:$A14))-COUNT($A5:$A14))</f>
        <v>1</v>
      </c>
    </row>
    <row r="26" ht="13.5" thickTop="1"/>
  </sheetData>
  <mergeCells count="14">
    <mergeCell ref="A2:A3"/>
    <mergeCell ref="B2:B3"/>
    <mergeCell ref="C2:T2"/>
    <mergeCell ref="A15:B15"/>
    <mergeCell ref="A16:B16"/>
    <mergeCell ref="A17:B17"/>
    <mergeCell ref="A18:B18"/>
    <mergeCell ref="C23:G23"/>
    <mergeCell ref="C24:G24"/>
    <mergeCell ref="C25:G25"/>
    <mergeCell ref="A19:B19"/>
    <mergeCell ref="A20:B20"/>
    <mergeCell ref="A21:B21"/>
    <mergeCell ref="B23:B2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Cyr,полужирный"&amp;14Основная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F20"/>
  <sheetViews>
    <sheetView workbookViewId="0" topLeftCell="A4">
      <selection activeCell="C15" sqref="C15"/>
    </sheetView>
  </sheetViews>
  <sheetFormatPr defaultColWidth="9.00390625" defaultRowHeight="12.75"/>
  <cols>
    <col min="2" max="2" width="24.625" style="0" customWidth="1"/>
    <col min="3" max="3" width="11.00390625" style="0" customWidth="1"/>
    <col min="4" max="4" width="11.75390625" style="0" customWidth="1"/>
    <col min="5" max="5" width="11.625" style="0" customWidth="1"/>
  </cols>
  <sheetData>
    <row r="3" ht="13.5" customHeight="1"/>
    <row r="4" spans="2:5" ht="24" customHeight="1">
      <c r="B4" s="77" t="s">
        <v>66</v>
      </c>
      <c r="C4" s="77"/>
      <c r="D4" s="77"/>
      <c r="E4" s="77"/>
    </row>
    <row r="5" spans="2:5" ht="21.75" customHeight="1">
      <c r="B5" s="77"/>
      <c r="C5" s="77"/>
      <c r="D5" s="77"/>
      <c r="E5" s="77"/>
    </row>
    <row r="6" spans="2:5" ht="21" customHeight="1">
      <c r="B6" s="77"/>
      <c r="C6" s="77"/>
      <c r="D6" s="77"/>
      <c r="E6" s="77"/>
    </row>
    <row r="7" spans="2:5" ht="18.75" customHeight="1">
      <c r="B7" s="29"/>
      <c r="C7" s="29"/>
      <c r="D7" s="29"/>
      <c r="E7" s="29"/>
    </row>
    <row r="8" spans="1:6" ht="30" customHeight="1">
      <c r="A8" s="4"/>
      <c r="B8" s="33"/>
      <c r="C8" s="34" t="s">
        <v>55</v>
      </c>
      <c r="D8" s="34" t="s">
        <v>56</v>
      </c>
      <c r="E8" s="34" t="s">
        <v>57</v>
      </c>
      <c r="F8" s="4"/>
    </row>
    <row r="9" spans="1:6" ht="27" customHeight="1">
      <c r="A9" s="4"/>
      <c r="B9" s="34" t="s">
        <v>58</v>
      </c>
      <c r="C9" s="35">
        <v>0</v>
      </c>
      <c r="D9" s="35">
        <v>0</v>
      </c>
      <c r="E9" s="35">
        <v>0</v>
      </c>
      <c r="F9" s="4"/>
    </row>
    <row r="10" spans="1:6" ht="27" customHeight="1">
      <c r="A10" s="4"/>
      <c r="B10" s="34" t="s">
        <v>59</v>
      </c>
      <c r="C10" s="35">
        <v>8</v>
      </c>
      <c r="D10" s="35">
        <v>1</v>
      </c>
      <c r="E10" s="35">
        <v>9</v>
      </c>
      <c r="F10" s="4"/>
    </row>
    <row r="11" spans="1:6" ht="27" customHeight="1">
      <c r="A11" s="4"/>
      <c r="B11" s="34" t="s">
        <v>60</v>
      </c>
      <c r="C11" s="35">
        <v>0</v>
      </c>
      <c r="D11" s="35">
        <v>1</v>
      </c>
      <c r="E11" s="35">
        <v>1</v>
      </c>
      <c r="F11" s="4"/>
    </row>
    <row r="12" spans="1:6" ht="27" customHeight="1">
      <c r="A12" s="4"/>
      <c r="B12" s="34" t="s">
        <v>61</v>
      </c>
      <c r="C12" s="35">
        <v>15</v>
      </c>
      <c r="D12" s="35">
        <v>21</v>
      </c>
      <c r="E12" s="35">
        <v>35</v>
      </c>
      <c r="F12" s="4"/>
    </row>
    <row r="13" spans="1:6" ht="27" customHeight="1">
      <c r="A13" s="4"/>
      <c r="B13" s="34" t="s">
        <v>62</v>
      </c>
      <c r="C13" s="35">
        <v>18</v>
      </c>
      <c r="D13" s="35">
        <v>21</v>
      </c>
      <c r="E13" s="35">
        <v>39</v>
      </c>
      <c r="F13" s="4"/>
    </row>
    <row r="14" spans="1:6" ht="27" customHeight="1">
      <c r="A14" s="4"/>
      <c r="B14" s="34" t="s">
        <v>64</v>
      </c>
      <c r="C14" s="36">
        <f>(C12-C11)/C12</f>
        <v>1</v>
      </c>
      <c r="D14" s="37">
        <f>(D12-D11)/D12</f>
        <v>0.9523809523809523</v>
      </c>
      <c r="E14" s="37">
        <f>(E12-E11)/E12</f>
        <v>0.9714285714285714</v>
      </c>
      <c r="F14" s="4"/>
    </row>
    <row r="15" spans="1:6" ht="33" customHeight="1">
      <c r="A15" s="4"/>
      <c r="B15" s="34" t="s">
        <v>65</v>
      </c>
      <c r="C15" s="36">
        <f>C10/C12</f>
        <v>0.5333333333333333</v>
      </c>
      <c r="D15" s="37">
        <f>D10/D12</f>
        <v>0.047619047619047616</v>
      </c>
      <c r="E15" s="37">
        <f>E10/E12</f>
        <v>0.2571428571428571</v>
      </c>
      <c r="F15" s="4"/>
    </row>
    <row r="16" spans="1:6" ht="12.75">
      <c r="A16" s="4"/>
      <c r="B16" s="31"/>
      <c r="C16" s="4"/>
      <c r="D16" s="4"/>
      <c r="E16" s="4"/>
      <c r="F16" s="4"/>
    </row>
    <row r="17" ht="12.75">
      <c r="B17" s="30"/>
    </row>
    <row r="18" ht="12.75">
      <c r="B18" s="30"/>
    </row>
    <row r="19" ht="12.75">
      <c r="B19" s="30"/>
    </row>
    <row r="20" ht="18.75">
      <c r="B20" s="32" t="s">
        <v>63</v>
      </c>
    </row>
  </sheetData>
  <mergeCells count="1">
    <mergeCell ref="B4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&amp;C2009-2010 учебный год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3">
      <selection activeCell="F26" sqref="F26"/>
    </sheetView>
  </sheetViews>
  <sheetFormatPr defaultColWidth="9.00390625" defaultRowHeight="12.75"/>
  <cols>
    <col min="1" max="1" width="3.75390625" style="0" customWidth="1"/>
    <col min="2" max="2" width="21.00390625" style="0" customWidth="1"/>
    <col min="13" max="13" width="14.00390625" style="3" customWidth="1"/>
  </cols>
  <sheetData>
    <row r="1" spans="2:13" ht="18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2:13" ht="18.75">
      <c r="B2" s="15" t="s">
        <v>112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s="1" customFormat="1" ht="22.5" customHeight="1">
      <c r="A4" s="45"/>
      <c r="B4" s="18" t="s">
        <v>0</v>
      </c>
      <c r="C4" s="76" t="s">
        <v>69</v>
      </c>
      <c r="D4" s="76"/>
      <c r="E4" s="76" t="s">
        <v>2</v>
      </c>
      <c r="F4" s="76"/>
      <c r="G4" s="76" t="s">
        <v>70</v>
      </c>
      <c r="H4" s="76"/>
      <c r="I4" s="76" t="s">
        <v>24</v>
      </c>
      <c r="J4" s="76"/>
      <c r="K4" s="76" t="s">
        <v>3</v>
      </c>
      <c r="L4" s="76"/>
      <c r="M4" s="78" t="s">
        <v>27</v>
      </c>
    </row>
    <row r="5" spans="1:13" ht="15">
      <c r="A5" s="38"/>
      <c r="B5" s="19"/>
      <c r="C5" s="20" t="s">
        <v>20</v>
      </c>
      <c r="D5" s="20" t="s">
        <v>21</v>
      </c>
      <c r="E5" s="20" t="s">
        <v>20</v>
      </c>
      <c r="F5" s="20" t="s">
        <v>21</v>
      </c>
      <c r="G5" s="20" t="s">
        <v>20</v>
      </c>
      <c r="H5" s="20" t="s">
        <v>21</v>
      </c>
      <c r="I5" s="20" t="s">
        <v>20</v>
      </c>
      <c r="J5" s="20" t="s">
        <v>21</v>
      </c>
      <c r="K5" s="20" t="s">
        <v>20</v>
      </c>
      <c r="L5" s="20" t="s">
        <v>21</v>
      </c>
      <c r="M5" s="79"/>
    </row>
    <row r="6" spans="1:13" ht="15">
      <c r="A6" s="20">
        <v>1</v>
      </c>
      <c r="B6" s="21" t="s">
        <v>4</v>
      </c>
      <c r="C6" s="46">
        <f>5!C19</f>
        <v>0.2</v>
      </c>
      <c r="D6" s="46">
        <f>5!C20</f>
        <v>0.2</v>
      </c>
      <c r="E6" s="46">
        <f>6!C19</f>
        <v>0.3333333333333333</v>
      </c>
      <c r="F6" s="46">
        <f>6!C20</f>
        <v>1</v>
      </c>
      <c r="G6" s="46">
        <f>7!C19</f>
        <v>0.5714285714285714</v>
      </c>
      <c r="H6" s="46">
        <f>7!C20</f>
        <v>0.7142857142857143</v>
      </c>
      <c r="I6" s="46">
        <f>8!C19</f>
        <v>0.7142857142857143</v>
      </c>
      <c r="J6" s="46">
        <f>8!C20</f>
        <v>1</v>
      </c>
      <c r="K6" s="46">
        <f>9!C19</f>
        <v>0.625</v>
      </c>
      <c r="L6" s="46">
        <f>9!C20</f>
        <v>1</v>
      </c>
      <c r="M6" s="49">
        <f>SUM(C6,E6,G6,I6,K6)/COUNT(C6,E6,G6,I6,K6)</f>
        <v>0.48880952380952386</v>
      </c>
    </row>
    <row r="7" spans="1:14" ht="16.5">
      <c r="A7" s="20">
        <v>2</v>
      </c>
      <c r="B7" s="21" t="s">
        <v>5</v>
      </c>
      <c r="C7" s="46">
        <f>5!D19</f>
        <v>0.1</v>
      </c>
      <c r="D7" s="46">
        <f>5!D20</f>
        <v>0.2</v>
      </c>
      <c r="E7" s="46">
        <f>6!D19</f>
        <v>0.5</v>
      </c>
      <c r="F7" s="46">
        <f>6!D20</f>
        <v>1</v>
      </c>
      <c r="G7" s="46">
        <f>7!D19</f>
        <v>0.42857142857142855</v>
      </c>
      <c r="H7" s="46">
        <f>7!D20</f>
        <v>0.7142857142857143</v>
      </c>
      <c r="I7" s="46">
        <f>8!D19</f>
        <v>1</v>
      </c>
      <c r="J7" s="46">
        <f>8!D20</f>
        <v>1</v>
      </c>
      <c r="K7" s="46">
        <f>9!D19</f>
        <v>1</v>
      </c>
      <c r="L7" s="46">
        <f>9!D20</f>
        <v>1</v>
      </c>
      <c r="M7" s="49">
        <f>SUM(C7,E7,G7,I7,K7)/COUNT(C7,E7,G7,I7,K7)</f>
        <v>0.6057142857142856</v>
      </c>
      <c r="N7" s="2"/>
    </row>
    <row r="8" spans="1:14" ht="16.5">
      <c r="A8" s="20">
        <v>3</v>
      </c>
      <c r="B8" s="21" t="s">
        <v>6</v>
      </c>
      <c r="C8" s="46">
        <f>5!E19</f>
        <v>0.2</v>
      </c>
      <c r="D8" s="46">
        <f>5!E20</f>
        <v>0.2</v>
      </c>
      <c r="E8" s="46">
        <f>6!E19</f>
        <v>0.5</v>
      </c>
      <c r="F8" s="46">
        <f>6!E20</f>
        <v>0.8333333333333334</v>
      </c>
      <c r="G8" s="46">
        <f>7!E19</f>
        <v>0.42857142857142855</v>
      </c>
      <c r="H8" s="46">
        <f>7!E20</f>
        <v>0.7142857142857143</v>
      </c>
      <c r="I8" s="46">
        <f>8!E19</f>
        <v>0.8571428571428571</v>
      </c>
      <c r="J8" s="46">
        <f>8!E20</f>
        <v>1</v>
      </c>
      <c r="K8" s="46">
        <f>9!E19</f>
        <v>0.875</v>
      </c>
      <c r="L8" s="46">
        <f>9!E20</f>
        <v>1</v>
      </c>
      <c r="M8" s="49">
        <f aca="true" t="shared" si="0" ref="M8:M25">SUM(C8,E8,G8,I8,K8)/COUNT(C8,E8,G8,I8,K8)</f>
        <v>0.5721428571428572</v>
      </c>
      <c r="N8" s="2"/>
    </row>
    <row r="9" spans="1:13" ht="15">
      <c r="A9" s="20">
        <v>4</v>
      </c>
      <c r="B9" s="21" t="s">
        <v>25</v>
      </c>
      <c r="C9" s="46">
        <f>5!F19</f>
        <v>0.1</v>
      </c>
      <c r="D9" s="46">
        <f>5!F20</f>
        <v>0.2</v>
      </c>
      <c r="E9" s="46">
        <f>6!F19</f>
        <v>0.16666666666666666</v>
      </c>
      <c r="F9" s="46">
        <f>6!F20</f>
        <v>1</v>
      </c>
      <c r="G9" s="46">
        <f>7!F19</f>
        <v>0.42857142857142855</v>
      </c>
      <c r="H9" s="46">
        <f>7!F20</f>
        <v>1</v>
      </c>
      <c r="I9" s="46">
        <f>8!F19</f>
        <v>0.14285714285714285</v>
      </c>
      <c r="J9" s="46">
        <f>8!F20</f>
        <v>1</v>
      </c>
      <c r="K9" s="46">
        <f>9!F19</f>
        <v>1</v>
      </c>
      <c r="L9" s="46">
        <f>9!F20</f>
        <v>1</v>
      </c>
      <c r="M9" s="49">
        <f t="shared" si="0"/>
        <v>0.3676190476190476</v>
      </c>
    </row>
    <row r="10" spans="1:13" ht="15">
      <c r="A10" s="20">
        <v>5</v>
      </c>
      <c r="B10" s="21" t="s">
        <v>8</v>
      </c>
      <c r="C10" s="48"/>
      <c r="D10" s="48"/>
      <c r="E10" s="46"/>
      <c r="F10" s="48"/>
      <c r="G10" s="46">
        <f>7!G19</f>
        <v>0.42857142857142855</v>
      </c>
      <c r="H10" s="46">
        <f>7!G20</f>
        <v>0.7142857142857143</v>
      </c>
      <c r="I10" s="46">
        <f>8!G19</f>
        <v>0.8571428571428571</v>
      </c>
      <c r="J10" s="46">
        <f>8!G20</f>
        <v>1</v>
      </c>
      <c r="K10" s="46">
        <f>9!G19</f>
        <v>0.875</v>
      </c>
      <c r="L10" s="46">
        <f>9!G20</f>
        <v>1</v>
      </c>
      <c r="M10" s="49">
        <f t="shared" si="0"/>
        <v>0.7202380952380952</v>
      </c>
    </row>
    <row r="11" spans="1:13" ht="15">
      <c r="A11" s="20">
        <v>6</v>
      </c>
      <c r="B11" s="21" t="s">
        <v>113</v>
      </c>
      <c r="C11" s="46">
        <f>5!H19</f>
        <v>0.2</v>
      </c>
      <c r="D11" s="46">
        <f>5!H20</f>
        <v>0.2</v>
      </c>
      <c r="E11" s="46">
        <f>6!H19</f>
        <v>0.6666666666666666</v>
      </c>
      <c r="F11" s="46">
        <f>6!H20</f>
        <v>1</v>
      </c>
      <c r="G11" s="46">
        <f>7!H19</f>
        <v>0.5714285714285714</v>
      </c>
      <c r="H11" s="46">
        <f>7!H20</f>
        <v>0.7142857142857143</v>
      </c>
      <c r="I11" s="46">
        <f>8!H19</f>
        <v>0.8571428571428571</v>
      </c>
      <c r="J11" s="46">
        <f>8!H20</f>
        <v>1</v>
      </c>
      <c r="K11" s="46">
        <f>9!H19</f>
        <v>0.875</v>
      </c>
      <c r="L11" s="46">
        <f>9!H20</f>
        <v>1</v>
      </c>
      <c r="M11" s="49">
        <f t="shared" si="0"/>
        <v>0.634047619047619</v>
      </c>
    </row>
    <row r="12" spans="1:13" ht="15">
      <c r="A12" s="20">
        <v>7</v>
      </c>
      <c r="B12" s="21" t="s">
        <v>9</v>
      </c>
      <c r="C12" s="46">
        <f>5!I19</f>
        <v>0.2</v>
      </c>
      <c r="D12" s="46">
        <f>5!I20</f>
        <v>0.2</v>
      </c>
      <c r="E12" s="46">
        <f>6!I19</f>
        <v>0.6666666666666666</v>
      </c>
      <c r="F12" s="46">
        <f>6!I20</f>
        <v>1</v>
      </c>
      <c r="G12" s="46">
        <f>7!I19</f>
        <v>0.7142857142857143</v>
      </c>
      <c r="H12" s="46">
        <f>7!I20</f>
        <v>0.7142857142857143</v>
      </c>
      <c r="I12" s="46">
        <f>8!I19</f>
        <v>0.7142857142857143</v>
      </c>
      <c r="J12" s="46">
        <f>8!I20</f>
        <v>1</v>
      </c>
      <c r="K12" s="46">
        <f>9!I19</f>
        <v>0.75</v>
      </c>
      <c r="L12" s="46">
        <f>9!I20</f>
        <v>1</v>
      </c>
      <c r="M12" s="49">
        <f t="shared" si="0"/>
        <v>0.6090476190476191</v>
      </c>
    </row>
    <row r="13" spans="1:13" ht="15">
      <c r="A13" s="20">
        <v>8</v>
      </c>
      <c r="B13" s="21" t="s">
        <v>11</v>
      </c>
      <c r="C13" s="48"/>
      <c r="D13" s="48"/>
      <c r="E13" s="46"/>
      <c r="F13" s="48"/>
      <c r="G13" s="46">
        <f>7!J19</f>
        <v>0.5714285714285714</v>
      </c>
      <c r="H13" s="46">
        <f>7!J20</f>
        <v>0.7142857142857143</v>
      </c>
      <c r="I13" s="46">
        <f>8!J19</f>
        <v>0.7142857142857143</v>
      </c>
      <c r="J13" s="46">
        <f>8!J20</f>
        <v>1</v>
      </c>
      <c r="K13" s="46">
        <f>9!J19</f>
        <v>0.75</v>
      </c>
      <c r="L13" s="46">
        <f>9!J20</f>
        <v>1</v>
      </c>
      <c r="M13" s="49">
        <f t="shared" si="0"/>
        <v>0.6785714285714285</v>
      </c>
    </row>
    <row r="14" spans="1:13" ht="15">
      <c r="A14" s="20">
        <v>9</v>
      </c>
      <c r="B14" s="21" t="s">
        <v>13</v>
      </c>
      <c r="C14" s="48"/>
      <c r="D14" s="48"/>
      <c r="E14" s="46"/>
      <c r="F14" s="48"/>
      <c r="G14" s="48"/>
      <c r="H14" s="48"/>
      <c r="I14" s="46">
        <f>8!K19</f>
        <v>0.7142857142857143</v>
      </c>
      <c r="J14" s="46">
        <f>8!K20</f>
        <v>1</v>
      </c>
      <c r="K14" s="46">
        <f>9!K19</f>
        <v>0.75</v>
      </c>
      <c r="L14" s="46">
        <f>9!K20</f>
        <v>1</v>
      </c>
      <c r="M14" s="49">
        <f t="shared" si="0"/>
        <v>0.7321428571428572</v>
      </c>
    </row>
    <row r="15" spans="1:13" ht="15">
      <c r="A15" s="20">
        <v>10</v>
      </c>
      <c r="B15" s="21" t="s">
        <v>15</v>
      </c>
      <c r="C15" s="48"/>
      <c r="D15" s="48"/>
      <c r="E15" s="46"/>
      <c r="F15" s="48"/>
      <c r="G15" s="48"/>
      <c r="H15" s="48"/>
      <c r="I15" s="46">
        <f>8!L19</f>
        <v>1</v>
      </c>
      <c r="J15" s="46">
        <f>8!L20</f>
        <v>1</v>
      </c>
      <c r="K15" s="46">
        <f>9!L19</f>
        <v>1</v>
      </c>
      <c r="L15" s="46">
        <f>9!L20</f>
        <v>1</v>
      </c>
      <c r="M15" s="49">
        <f t="shared" si="0"/>
        <v>1</v>
      </c>
    </row>
    <row r="16" spans="1:13" ht="15">
      <c r="A16" s="20">
        <v>11</v>
      </c>
      <c r="B16" s="21" t="s">
        <v>12</v>
      </c>
      <c r="C16" s="46">
        <f>5!J19</f>
        <v>0.2</v>
      </c>
      <c r="D16" s="46">
        <f>5!J20</f>
        <v>0.2</v>
      </c>
      <c r="E16" s="46">
        <f>6!J19</f>
        <v>0.6666666666666666</v>
      </c>
      <c r="F16" s="46">
        <f>6!J20</f>
        <v>1</v>
      </c>
      <c r="G16" s="46">
        <f>7!M19</f>
        <v>0.5714285714285714</v>
      </c>
      <c r="H16" s="46">
        <f>7!M20</f>
        <v>0.7142857142857143</v>
      </c>
      <c r="I16" s="46">
        <f>8!M19</f>
        <v>0.7142857142857143</v>
      </c>
      <c r="J16" s="46">
        <f>8!M20</f>
        <v>1</v>
      </c>
      <c r="K16" s="46">
        <f>9!M19</f>
        <v>0.75</v>
      </c>
      <c r="L16" s="46">
        <f>9!M20</f>
        <v>1</v>
      </c>
      <c r="M16" s="49">
        <f t="shared" si="0"/>
        <v>0.5804761904761905</v>
      </c>
    </row>
    <row r="17" spans="1:13" ht="15">
      <c r="A17" s="20">
        <v>12</v>
      </c>
      <c r="B17" s="21" t="s">
        <v>10</v>
      </c>
      <c r="C17" s="46">
        <f>5!K19</f>
        <v>0.2</v>
      </c>
      <c r="D17" s="46">
        <f>5!K20</f>
        <v>0.2</v>
      </c>
      <c r="E17" s="46">
        <f>6!K19</f>
        <v>0.6666666666666666</v>
      </c>
      <c r="F17" s="46">
        <f>6!K20</f>
        <v>1</v>
      </c>
      <c r="G17" s="46">
        <f>7!N19</f>
        <v>0.42857142857142855</v>
      </c>
      <c r="H17" s="46">
        <f>7!N20</f>
        <v>0.7142857142857143</v>
      </c>
      <c r="I17" s="46">
        <f>8!N19</f>
        <v>1</v>
      </c>
      <c r="J17" s="46">
        <f>8!N20</f>
        <v>1</v>
      </c>
      <c r="K17" s="46">
        <f>9!N19</f>
        <v>1</v>
      </c>
      <c r="L17" s="46">
        <f>9!N20</f>
        <v>1</v>
      </c>
      <c r="M17" s="49">
        <f t="shared" si="0"/>
        <v>0.659047619047619</v>
      </c>
    </row>
    <row r="18" spans="1:13" ht="15">
      <c r="A18" s="20">
        <v>13</v>
      </c>
      <c r="B18" s="21" t="s">
        <v>22</v>
      </c>
      <c r="C18" s="62"/>
      <c r="D18" s="48"/>
      <c r="E18" s="46"/>
      <c r="F18" s="48"/>
      <c r="G18" s="46">
        <f>7!O19</f>
        <v>0.42857142857142855</v>
      </c>
      <c r="H18" s="46">
        <f>7!O20</f>
        <v>0.7142857142857143</v>
      </c>
      <c r="I18" s="46">
        <f>8!O19</f>
        <v>1</v>
      </c>
      <c r="J18" s="46">
        <f>8!O20</f>
        <v>1</v>
      </c>
      <c r="K18" s="46">
        <f>9!O19</f>
        <v>1</v>
      </c>
      <c r="L18" s="46">
        <f>9!O20</f>
        <v>1</v>
      </c>
      <c r="M18" s="49">
        <f t="shared" si="0"/>
        <v>0.8095238095238096</v>
      </c>
    </row>
    <row r="19" spans="1:13" ht="15">
      <c r="A19" s="20">
        <v>14</v>
      </c>
      <c r="B19" s="21" t="s">
        <v>14</v>
      </c>
      <c r="C19" s="48"/>
      <c r="D19" s="48"/>
      <c r="E19" s="46"/>
      <c r="F19" s="48"/>
      <c r="G19" s="48"/>
      <c r="H19" s="48"/>
      <c r="I19" s="46">
        <f>8!P19</f>
        <v>0.7142857142857143</v>
      </c>
      <c r="J19" s="46">
        <f>8!P20</f>
        <v>1</v>
      </c>
      <c r="K19" s="46">
        <f>9!P19</f>
        <v>0.75</v>
      </c>
      <c r="L19" s="46">
        <f>9!P20</f>
        <v>1</v>
      </c>
      <c r="M19" s="49">
        <f t="shared" si="0"/>
        <v>0.7321428571428572</v>
      </c>
    </row>
    <row r="20" spans="1:13" ht="15">
      <c r="A20" s="20">
        <v>15</v>
      </c>
      <c r="B20" s="21" t="s">
        <v>18</v>
      </c>
      <c r="C20" s="46">
        <f>5!L19</f>
        <v>0.2</v>
      </c>
      <c r="D20" s="46">
        <f>5!L20</f>
        <v>0.2</v>
      </c>
      <c r="E20" s="46">
        <f>6!L19</f>
        <v>1</v>
      </c>
      <c r="F20" s="46">
        <f>6!L20</f>
        <v>1</v>
      </c>
      <c r="G20" s="46">
        <f>7!Q19</f>
        <v>0.5714285714285714</v>
      </c>
      <c r="H20" s="46">
        <f>7!Q20</f>
        <v>0.7142857142857143</v>
      </c>
      <c r="I20" s="46">
        <f>8!Q19</f>
        <v>0.7142857142857143</v>
      </c>
      <c r="J20" s="46">
        <f>8!Q20</f>
        <v>1</v>
      </c>
      <c r="K20" s="46">
        <f>9!Q19</f>
        <v>0.75</v>
      </c>
      <c r="L20" s="46">
        <f>9!Q20</f>
        <v>1</v>
      </c>
      <c r="M20" s="49">
        <f t="shared" si="0"/>
        <v>0.6471428571428571</v>
      </c>
    </row>
    <row r="21" spans="1:13" ht="15">
      <c r="A21" s="20">
        <v>16</v>
      </c>
      <c r="B21" s="21" t="s">
        <v>32</v>
      </c>
      <c r="C21" s="46">
        <f>5!M19</f>
        <v>0.2</v>
      </c>
      <c r="D21" s="46">
        <f>5!M20</f>
        <v>0.2</v>
      </c>
      <c r="E21" s="46">
        <f>6!M19</f>
        <v>0.6666666666666666</v>
      </c>
      <c r="F21" s="46">
        <f>6!M20</f>
        <v>1</v>
      </c>
      <c r="G21" s="46">
        <f>7!R19</f>
        <v>0.5714285714285714</v>
      </c>
      <c r="H21" s="46">
        <f>7!R20</f>
        <v>0.7142857142857143</v>
      </c>
      <c r="I21" s="46">
        <f>8!R19</f>
        <v>1</v>
      </c>
      <c r="J21" s="46">
        <f>8!R20</f>
        <v>1</v>
      </c>
      <c r="K21" s="46">
        <f>9!R19</f>
        <v>0.875</v>
      </c>
      <c r="L21" s="46">
        <f>9!R20</f>
        <v>1</v>
      </c>
      <c r="M21" s="49">
        <f t="shared" si="0"/>
        <v>0.6626190476190477</v>
      </c>
    </row>
    <row r="22" spans="1:13" ht="15">
      <c r="A22" s="20">
        <v>17</v>
      </c>
      <c r="B22" s="21" t="s">
        <v>19</v>
      </c>
      <c r="C22" s="48"/>
      <c r="D22" s="48"/>
      <c r="E22" s="46"/>
      <c r="F22" s="48"/>
      <c r="G22" s="48"/>
      <c r="H22" s="48"/>
      <c r="I22" s="46">
        <f>8!S19</f>
        <v>1</v>
      </c>
      <c r="J22" s="46">
        <f>8!S20</f>
        <v>1</v>
      </c>
      <c r="K22" s="46">
        <f>9!S19</f>
        <v>1</v>
      </c>
      <c r="L22" s="46">
        <f>9!S20</f>
        <v>1</v>
      </c>
      <c r="M22" s="49">
        <f t="shared" si="0"/>
        <v>1</v>
      </c>
    </row>
    <row r="23" spans="1:13" ht="15">
      <c r="A23" s="20">
        <v>18</v>
      </c>
      <c r="B23" s="21" t="s">
        <v>17</v>
      </c>
      <c r="C23" s="46">
        <f>5!N19</f>
        <v>0.2</v>
      </c>
      <c r="D23" s="46">
        <f>5!N20</f>
        <v>0.2</v>
      </c>
      <c r="E23" s="46">
        <f>6!N19</f>
        <v>1</v>
      </c>
      <c r="F23" s="46">
        <f>6!N20</f>
        <v>1</v>
      </c>
      <c r="G23" s="46">
        <f>7!T19</f>
        <v>0</v>
      </c>
      <c r="H23" s="46">
        <f>7!T20</f>
        <v>0</v>
      </c>
      <c r="I23" s="46">
        <f>8!T19</f>
        <v>1</v>
      </c>
      <c r="J23" s="46">
        <f>8!T20</f>
        <v>1</v>
      </c>
      <c r="K23" s="46"/>
      <c r="L23" s="48"/>
      <c r="M23" s="49">
        <f t="shared" si="0"/>
        <v>0.55</v>
      </c>
    </row>
    <row r="24" spans="1:13" ht="15">
      <c r="A24" s="20">
        <v>19</v>
      </c>
      <c r="B24" s="21" t="s">
        <v>16</v>
      </c>
      <c r="C24" s="46">
        <f>5!O19</f>
        <v>0.2</v>
      </c>
      <c r="D24" s="46">
        <f>5!O20</f>
        <v>0.2</v>
      </c>
      <c r="E24" s="46">
        <f>6!O19</f>
        <v>1</v>
      </c>
      <c r="F24" s="46">
        <f>6!O20</f>
        <v>1</v>
      </c>
      <c r="G24" s="46">
        <f>7!T19</f>
        <v>0</v>
      </c>
      <c r="H24" s="46">
        <f>7!T20</f>
        <v>0</v>
      </c>
      <c r="I24" s="46">
        <f>8!T19</f>
        <v>1</v>
      </c>
      <c r="J24" s="46">
        <f>8!S20</f>
        <v>1</v>
      </c>
      <c r="K24" s="46"/>
      <c r="L24" s="48"/>
      <c r="M24" s="49">
        <f t="shared" si="0"/>
        <v>0.55</v>
      </c>
    </row>
    <row r="25" spans="1:13" ht="15">
      <c r="A25" s="21"/>
      <c r="B25" s="50" t="s">
        <v>57</v>
      </c>
      <c r="C25" s="49">
        <f>5!H23</f>
        <v>0.9</v>
      </c>
      <c r="D25" s="49">
        <f>5!H24</f>
        <v>1</v>
      </c>
      <c r="E25" s="49">
        <f>6!H23</f>
        <v>0.16666666666666666</v>
      </c>
      <c r="F25" s="49">
        <f>6!H24</f>
        <v>0.8333333333333334</v>
      </c>
      <c r="G25" s="49">
        <f>7!H23</f>
        <v>0.2857142857142857</v>
      </c>
      <c r="H25" s="49">
        <f>7!H24</f>
        <v>1</v>
      </c>
      <c r="I25" s="49">
        <f>8!H23</f>
        <v>0.14285714285714285</v>
      </c>
      <c r="J25" s="49">
        <f>8!H24</f>
        <v>1</v>
      </c>
      <c r="K25" s="49">
        <f>9!H23</f>
        <v>0.125</v>
      </c>
      <c r="L25" s="49">
        <f>9!H24</f>
        <v>1</v>
      </c>
      <c r="M25" s="51">
        <f t="shared" si="0"/>
        <v>0.32404761904761903</v>
      </c>
    </row>
    <row r="26" spans="2:13" ht="16.5">
      <c r="B26" s="60" t="s">
        <v>100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59">
        <f>M25</f>
        <v>0.32404761904761903</v>
      </c>
    </row>
    <row r="27" spans="2:13" ht="16.5">
      <c r="B27" s="60" t="s">
        <v>101</v>
      </c>
      <c r="M27" s="59">
        <f>SUM(D25,F25,H25,J25,L25)/COUNT(D25,F25,H25,J25,L25)</f>
        <v>0.9666666666666668</v>
      </c>
    </row>
  </sheetData>
  <mergeCells count="6">
    <mergeCell ref="C4:D4"/>
    <mergeCell ref="G4:H4"/>
    <mergeCell ref="K4:L4"/>
    <mergeCell ref="M4:M5"/>
    <mergeCell ref="E4:F4"/>
    <mergeCell ref="I4:J4"/>
  </mergeCells>
  <printOptions horizontalCentered="1" verticalCentered="1"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Cyr,полужирный"&amp;14Основная школа&amp;RМОУ ООШ с. МАЛЫЙ МЕЛИК
Балашовского района
Саратовской области</oddHeader>
    <oddFooter>&amp;C2009-2010 учебный год</oddFooter>
  </headerFooter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7">
      <selection activeCell="S24" sqref="S24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10" width="5.75390625" style="0" customWidth="1"/>
    <col min="11" max="11" width="5.625" style="0" customWidth="1"/>
    <col min="12" max="19" width="5.75390625" style="0" customWidth="1"/>
    <col min="20" max="20" width="5.625" style="0" customWidth="1"/>
    <col min="21" max="21" width="5.75390625" style="0" customWidth="1"/>
  </cols>
  <sheetData>
    <row r="1" spans="3:9" ht="30">
      <c r="C1" s="5" t="s">
        <v>24</v>
      </c>
      <c r="H1" s="1" t="s">
        <v>54</v>
      </c>
      <c r="I1" s="1"/>
    </row>
    <row r="2" spans="1:21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38"/>
    </row>
    <row r="3" spans="1:21" ht="104.25">
      <c r="A3" s="71"/>
      <c r="B3" s="72"/>
      <c r="C3" s="6" t="s">
        <v>36</v>
      </c>
      <c r="D3" s="6" t="s">
        <v>37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38</v>
      </c>
      <c r="J3" s="6" t="s">
        <v>75</v>
      </c>
      <c r="K3" s="6" t="s">
        <v>76</v>
      </c>
      <c r="L3" s="6" t="s">
        <v>77</v>
      </c>
      <c r="M3" s="6" t="s">
        <v>40</v>
      </c>
      <c r="N3" s="6" t="s">
        <v>39</v>
      </c>
      <c r="O3" s="6" t="s">
        <v>22</v>
      </c>
      <c r="P3" s="6" t="s">
        <v>41</v>
      </c>
      <c r="Q3" s="6" t="s">
        <v>78</v>
      </c>
      <c r="R3" s="6" t="s">
        <v>42</v>
      </c>
      <c r="S3" s="6" t="s">
        <v>19</v>
      </c>
      <c r="T3" s="6" t="s">
        <v>16</v>
      </c>
      <c r="U3" s="6" t="s">
        <v>68</v>
      </c>
    </row>
    <row r="4" spans="1:21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8"/>
    </row>
    <row r="5" spans="1:22" ht="13.5">
      <c r="A5" s="7">
        <v>1</v>
      </c>
      <c r="B5" s="7" t="s">
        <v>85</v>
      </c>
      <c r="C5" s="8">
        <v>5</v>
      </c>
      <c r="D5" s="8">
        <v>5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4</v>
      </c>
      <c r="P5" s="8">
        <v>4</v>
      </c>
      <c r="Q5" s="8">
        <v>4</v>
      </c>
      <c r="R5" s="8">
        <v>4</v>
      </c>
      <c r="S5" s="8">
        <v>4</v>
      </c>
      <c r="T5" s="8">
        <v>5</v>
      </c>
      <c r="U5" s="47" t="str">
        <f>IF((SUMIF(C5:T5,"&lt;=3")),"","Уд")</f>
        <v>Уд</v>
      </c>
      <c r="V5" s="44">
        <f>(IF(U5="Уд",0,1))</f>
        <v>0</v>
      </c>
    </row>
    <row r="6" spans="1:22" ht="13.5">
      <c r="A6" s="7">
        <v>2</v>
      </c>
      <c r="B6" s="7" t="s">
        <v>86</v>
      </c>
      <c r="C6" s="8">
        <v>3</v>
      </c>
      <c r="D6" s="8">
        <v>4</v>
      </c>
      <c r="E6" s="8">
        <v>4</v>
      </c>
      <c r="F6" s="8">
        <v>3</v>
      </c>
      <c r="G6" s="8">
        <v>4</v>
      </c>
      <c r="H6" s="8">
        <v>5</v>
      </c>
      <c r="I6" s="8">
        <v>5</v>
      </c>
      <c r="J6" s="8">
        <v>4</v>
      </c>
      <c r="K6" s="8">
        <v>4</v>
      </c>
      <c r="L6" s="8">
        <v>5</v>
      </c>
      <c r="M6" s="8">
        <v>5</v>
      </c>
      <c r="N6" s="8">
        <v>4</v>
      </c>
      <c r="O6" s="8">
        <v>5</v>
      </c>
      <c r="P6" s="8">
        <v>5</v>
      </c>
      <c r="Q6" s="8">
        <v>3</v>
      </c>
      <c r="R6" s="8">
        <v>4</v>
      </c>
      <c r="S6" s="8">
        <v>5</v>
      </c>
      <c r="T6" s="8">
        <v>5</v>
      </c>
      <c r="U6" s="47">
        <f aca="true" t="shared" si="0" ref="U6:U14">IF((SUMIF(C6:T6,"&lt;=3")),"","Уд")</f>
      </c>
      <c r="V6" s="44">
        <f aca="true" t="shared" si="1" ref="V6:V14">(IF(U6="Уд",0,1))</f>
        <v>1</v>
      </c>
    </row>
    <row r="7" spans="1:22" ht="13.5">
      <c r="A7" s="7">
        <v>3</v>
      </c>
      <c r="B7" s="7" t="s">
        <v>87</v>
      </c>
      <c r="C7" s="8">
        <v>3</v>
      </c>
      <c r="D7" s="8">
        <v>4</v>
      </c>
      <c r="E7" s="8">
        <v>4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8">
        <v>4</v>
      </c>
      <c r="M7" s="8">
        <v>3</v>
      </c>
      <c r="N7" s="8">
        <v>5</v>
      </c>
      <c r="O7" s="8">
        <v>5</v>
      </c>
      <c r="P7" s="8">
        <v>4</v>
      </c>
      <c r="Q7" s="8">
        <v>5</v>
      </c>
      <c r="R7" s="8">
        <v>4</v>
      </c>
      <c r="S7" s="8">
        <v>4</v>
      </c>
      <c r="T7" s="8">
        <v>5</v>
      </c>
      <c r="U7" s="47">
        <f t="shared" si="0"/>
      </c>
      <c r="V7" s="44">
        <f t="shared" si="1"/>
        <v>1</v>
      </c>
    </row>
    <row r="8" spans="1:22" ht="13.5">
      <c r="A8" s="7">
        <v>4</v>
      </c>
      <c r="B8" s="7" t="s">
        <v>88</v>
      </c>
      <c r="C8" s="8">
        <v>4</v>
      </c>
      <c r="D8" s="8">
        <v>4</v>
      </c>
      <c r="E8" s="8">
        <v>4</v>
      </c>
      <c r="F8" s="8">
        <v>3</v>
      </c>
      <c r="G8" s="8">
        <v>4</v>
      </c>
      <c r="H8" s="8">
        <v>4</v>
      </c>
      <c r="I8" s="8">
        <v>4</v>
      </c>
      <c r="J8" s="8">
        <v>4</v>
      </c>
      <c r="K8" s="8">
        <v>4</v>
      </c>
      <c r="L8" s="8">
        <v>4</v>
      </c>
      <c r="M8" s="8">
        <v>4</v>
      </c>
      <c r="N8" s="8">
        <v>5</v>
      </c>
      <c r="O8" s="8">
        <v>4</v>
      </c>
      <c r="P8" s="8">
        <v>4</v>
      </c>
      <c r="Q8" s="8">
        <v>4</v>
      </c>
      <c r="R8" s="8">
        <v>5</v>
      </c>
      <c r="S8" s="8">
        <v>5</v>
      </c>
      <c r="T8" s="8">
        <v>5</v>
      </c>
      <c r="U8" s="47">
        <f t="shared" si="0"/>
      </c>
      <c r="V8" s="44">
        <f t="shared" si="1"/>
        <v>1</v>
      </c>
    </row>
    <row r="9" spans="1:22" ht="13.5">
      <c r="A9" s="7">
        <v>5</v>
      </c>
      <c r="B9" s="7" t="s">
        <v>89</v>
      </c>
      <c r="C9" s="8">
        <v>4</v>
      </c>
      <c r="D9" s="8">
        <v>4</v>
      </c>
      <c r="E9" s="8">
        <v>3</v>
      </c>
      <c r="F9" s="8">
        <v>3</v>
      </c>
      <c r="G9" s="8">
        <v>4</v>
      </c>
      <c r="H9" s="8">
        <v>4</v>
      </c>
      <c r="I9" s="8">
        <v>3</v>
      </c>
      <c r="J9" s="8">
        <v>3</v>
      </c>
      <c r="K9" s="8">
        <v>3</v>
      </c>
      <c r="L9" s="8">
        <v>4</v>
      </c>
      <c r="M9" s="8">
        <v>3</v>
      </c>
      <c r="N9" s="8">
        <v>5</v>
      </c>
      <c r="O9" s="8">
        <v>5</v>
      </c>
      <c r="P9" s="8">
        <v>3</v>
      </c>
      <c r="Q9" s="8">
        <v>5</v>
      </c>
      <c r="R9" s="8">
        <v>5</v>
      </c>
      <c r="S9" s="8">
        <v>5</v>
      </c>
      <c r="T9" s="8">
        <v>5</v>
      </c>
      <c r="U9" s="47">
        <f t="shared" si="0"/>
      </c>
      <c r="V9" s="44">
        <f t="shared" si="1"/>
        <v>1</v>
      </c>
    </row>
    <row r="10" spans="1:22" ht="13.5">
      <c r="A10" s="7">
        <v>6</v>
      </c>
      <c r="B10" s="7" t="s">
        <v>90</v>
      </c>
      <c r="C10" s="9">
        <v>4</v>
      </c>
      <c r="D10" s="8">
        <v>5</v>
      </c>
      <c r="E10" s="9">
        <v>4</v>
      </c>
      <c r="F10" s="9">
        <v>3</v>
      </c>
      <c r="G10" s="9">
        <v>5</v>
      </c>
      <c r="H10" s="8">
        <v>5</v>
      </c>
      <c r="I10" s="8">
        <v>4</v>
      </c>
      <c r="J10" s="9">
        <v>4</v>
      </c>
      <c r="K10" s="9">
        <v>4</v>
      </c>
      <c r="L10" s="9">
        <v>5</v>
      </c>
      <c r="M10" s="9">
        <v>4</v>
      </c>
      <c r="N10" s="8">
        <v>5</v>
      </c>
      <c r="O10" s="9">
        <v>5</v>
      </c>
      <c r="P10" s="9">
        <v>3</v>
      </c>
      <c r="Q10" s="9">
        <v>3</v>
      </c>
      <c r="R10" s="9">
        <v>5</v>
      </c>
      <c r="S10" s="9">
        <v>5</v>
      </c>
      <c r="T10" s="9">
        <v>5</v>
      </c>
      <c r="U10" s="47">
        <f t="shared" si="0"/>
      </c>
      <c r="V10" s="44">
        <f t="shared" si="1"/>
        <v>1</v>
      </c>
    </row>
    <row r="11" spans="1:22" ht="13.5">
      <c r="A11" s="7">
        <v>7</v>
      </c>
      <c r="B11" s="7" t="s">
        <v>91</v>
      </c>
      <c r="C11" s="8">
        <v>4</v>
      </c>
      <c r="D11" s="8">
        <v>4</v>
      </c>
      <c r="E11" s="8">
        <v>5</v>
      </c>
      <c r="F11" s="8">
        <v>3</v>
      </c>
      <c r="G11" s="8">
        <v>4</v>
      </c>
      <c r="H11" s="8">
        <v>4</v>
      </c>
      <c r="I11" s="8">
        <v>5</v>
      </c>
      <c r="J11" s="8">
        <v>5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8">
        <v>5</v>
      </c>
      <c r="Q11" s="8">
        <v>5</v>
      </c>
      <c r="R11" s="8">
        <v>5</v>
      </c>
      <c r="S11" s="8">
        <v>5</v>
      </c>
      <c r="T11" s="8">
        <v>5</v>
      </c>
      <c r="U11" s="47">
        <f t="shared" si="0"/>
      </c>
      <c r="V11" s="44">
        <f t="shared" si="1"/>
        <v>1</v>
      </c>
    </row>
    <row r="12" spans="1:22" ht="13.5">
      <c r="A12" s="7"/>
      <c r="B12" s="7"/>
      <c r="C12" s="9"/>
      <c r="D12" s="8"/>
      <c r="E12" s="9"/>
      <c r="F12" s="9"/>
      <c r="G12" s="9"/>
      <c r="H12" s="8"/>
      <c r="I12" s="8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47" t="str">
        <f t="shared" si="0"/>
        <v>Уд</v>
      </c>
      <c r="V12" s="44">
        <f t="shared" si="1"/>
        <v>0</v>
      </c>
    </row>
    <row r="13" spans="1:22" ht="13.5">
      <c r="A13" s="7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47" t="str">
        <f t="shared" si="0"/>
        <v>Уд</v>
      </c>
      <c r="V13" s="44">
        <f t="shared" si="1"/>
        <v>0</v>
      </c>
    </row>
    <row r="14" spans="1:22" ht="14.25" thickBo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7" t="str">
        <f t="shared" si="0"/>
        <v>Уд</v>
      </c>
      <c r="V14" s="44">
        <f t="shared" si="1"/>
        <v>0</v>
      </c>
    </row>
    <row r="15" spans="1:21" ht="14.25" thickTop="1">
      <c r="A15" s="74" t="s">
        <v>46</v>
      </c>
      <c r="B15" s="74"/>
      <c r="C15" s="40">
        <f>SUMIF(C5:C14,"=5")/5</f>
        <v>1</v>
      </c>
      <c r="D15" s="40">
        <f aca="true" t="shared" si="2" ref="D15:T15">SUMIF(D5:D14,"=5")/5</f>
        <v>2</v>
      </c>
      <c r="E15" s="40">
        <f t="shared" si="2"/>
        <v>1</v>
      </c>
      <c r="F15" s="40">
        <f t="shared" si="2"/>
        <v>0</v>
      </c>
      <c r="G15" s="40">
        <f t="shared" si="2"/>
        <v>1</v>
      </c>
      <c r="H15" s="40">
        <f t="shared" si="2"/>
        <v>2</v>
      </c>
      <c r="I15" s="40">
        <f t="shared" si="2"/>
        <v>2</v>
      </c>
      <c r="J15" s="40">
        <f t="shared" si="2"/>
        <v>1</v>
      </c>
      <c r="K15" s="40">
        <f t="shared" si="2"/>
        <v>1</v>
      </c>
      <c r="L15" s="40">
        <f t="shared" si="2"/>
        <v>3</v>
      </c>
      <c r="M15" s="40">
        <f t="shared" si="2"/>
        <v>2</v>
      </c>
      <c r="N15" s="40">
        <f t="shared" si="2"/>
        <v>5</v>
      </c>
      <c r="O15" s="40">
        <f t="shared" si="2"/>
        <v>5</v>
      </c>
      <c r="P15" s="40">
        <f t="shared" si="2"/>
        <v>2</v>
      </c>
      <c r="Q15" s="40">
        <f t="shared" si="2"/>
        <v>3</v>
      </c>
      <c r="R15" s="40">
        <f t="shared" si="2"/>
        <v>4</v>
      </c>
      <c r="S15" s="40">
        <f t="shared" si="2"/>
        <v>5</v>
      </c>
      <c r="T15" s="40">
        <f t="shared" si="2"/>
        <v>7</v>
      </c>
      <c r="U15" s="41"/>
    </row>
    <row r="16" spans="1:21" ht="13.5">
      <c r="A16" s="66" t="s">
        <v>47</v>
      </c>
      <c r="B16" s="66"/>
      <c r="C16" s="10">
        <f>SUMIF(C5:C14,"=4")/4</f>
        <v>4</v>
      </c>
      <c r="D16" s="10">
        <f aca="true" t="shared" si="3" ref="D16:T16">SUMIF(D5:D14,"=4")/4</f>
        <v>5</v>
      </c>
      <c r="E16" s="10">
        <f t="shared" si="3"/>
        <v>5</v>
      </c>
      <c r="F16" s="10">
        <f t="shared" si="3"/>
        <v>1</v>
      </c>
      <c r="G16" s="10">
        <f t="shared" si="3"/>
        <v>5</v>
      </c>
      <c r="H16" s="10">
        <f t="shared" si="3"/>
        <v>4</v>
      </c>
      <c r="I16" s="10">
        <f t="shared" si="3"/>
        <v>3</v>
      </c>
      <c r="J16" s="10">
        <f t="shared" si="3"/>
        <v>4</v>
      </c>
      <c r="K16" s="10">
        <f t="shared" si="3"/>
        <v>4</v>
      </c>
      <c r="L16" s="10">
        <f t="shared" si="3"/>
        <v>4</v>
      </c>
      <c r="M16" s="10">
        <f t="shared" si="3"/>
        <v>3</v>
      </c>
      <c r="N16" s="10">
        <f t="shared" si="3"/>
        <v>2</v>
      </c>
      <c r="O16" s="10">
        <f t="shared" si="3"/>
        <v>2</v>
      </c>
      <c r="P16" s="10">
        <f t="shared" si="3"/>
        <v>3</v>
      </c>
      <c r="Q16" s="10">
        <f t="shared" si="3"/>
        <v>2</v>
      </c>
      <c r="R16" s="10">
        <f t="shared" si="3"/>
        <v>3</v>
      </c>
      <c r="S16" s="10">
        <f t="shared" si="3"/>
        <v>2</v>
      </c>
      <c r="T16" s="10">
        <f t="shared" si="3"/>
        <v>0</v>
      </c>
      <c r="U16" s="38"/>
    </row>
    <row r="17" spans="1:21" ht="13.5">
      <c r="A17" s="66" t="s">
        <v>48</v>
      </c>
      <c r="B17" s="66"/>
      <c r="C17" s="10">
        <f>SUMIF(C5:C14,"=3")/3</f>
        <v>2</v>
      </c>
      <c r="D17" s="10">
        <f aca="true" t="shared" si="4" ref="D17:T17">SUMIF(D5:D14,"=3")/3</f>
        <v>0</v>
      </c>
      <c r="E17" s="10">
        <f t="shared" si="4"/>
        <v>1</v>
      </c>
      <c r="F17" s="10">
        <f t="shared" si="4"/>
        <v>6</v>
      </c>
      <c r="G17" s="10">
        <f t="shared" si="4"/>
        <v>1</v>
      </c>
      <c r="H17" s="10">
        <f t="shared" si="4"/>
        <v>1</v>
      </c>
      <c r="I17" s="10">
        <f t="shared" si="4"/>
        <v>2</v>
      </c>
      <c r="J17" s="10">
        <f t="shared" si="4"/>
        <v>2</v>
      </c>
      <c r="K17" s="10">
        <f t="shared" si="4"/>
        <v>2</v>
      </c>
      <c r="L17" s="10">
        <f t="shared" si="4"/>
        <v>0</v>
      </c>
      <c r="M17" s="10">
        <f t="shared" si="4"/>
        <v>2</v>
      </c>
      <c r="N17" s="10">
        <f t="shared" si="4"/>
        <v>0</v>
      </c>
      <c r="O17" s="10">
        <f t="shared" si="4"/>
        <v>0</v>
      </c>
      <c r="P17" s="10">
        <f t="shared" si="4"/>
        <v>2</v>
      </c>
      <c r="Q17" s="10">
        <f t="shared" si="4"/>
        <v>2</v>
      </c>
      <c r="R17" s="10">
        <f t="shared" si="4"/>
        <v>0</v>
      </c>
      <c r="S17" s="10">
        <f t="shared" si="4"/>
        <v>0</v>
      </c>
      <c r="T17" s="10">
        <f t="shared" si="4"/>
        <v>0</v>
      </c>
      <c r="U17" s="38"/>
    </row>
    <row r="18" spans="1:21" ht="13.5">
      <c r="A18" s="66" t="s">
        <v>49</v>
      </c>
      <c r="B18" s="66"/>
      <c r="C18" s="10">
        <f>SUMIF(C5:C14,"=2")/2</f>
        <v>0</v>
      </c>
      <c r="D18" s="10">
        <f aca="true" t="shared" si="5" ref="D18:T18">SUMIF(D5:D14,"=2")/2</f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  <c r="U18" s="38"/>
    </row>
    <row r="19" spans="1:21" ht="13.5">
      <c r="A19" s="66" t="s">
        <v>50</v>
      </c>
      <c r="B19" s="66"/>
      <c r="C19" s="14">
        <f>SUM(C15:C16)/COUNT($A5:$A14)</f>
        <v>0.7142857142857143</v>
      </c>
      <c r="D19" s="14">
        <f>SUM(D15:D16)/COUNT($A5:$A14)</f>
        <v>1</v>
      </c>
      <c r="E19" s="14">
        <f aca="true" t="shared" si="6" ref="E19:T19">SUM(E15:E16)/COUNT($A5:$A14)</f>
        <v>0.8571428571428571</v>
      </c>
      <c r="F19" s="14">
        <f t="shared" si="6"/>
        <v>0.14285714285714285</v>
      </c>
      <c r="G19" s="14">
        <f t="shared" si="6"/>
        <v>0.8571428571428571</v>
      </c>
      <c r="H19" s="14">
        <f t="shared" si="6"/>
        <v>0.8571428571428571</v>
      </c>
      <c r="I19" s="14">
        <f t="shared" si="6"/>
        <v>0.7142857142857143</v>
      </c>
      <c r="J19" s="14">
        <f t="shared" si="6"/>
        <v>0.7142857142857143</v>
      </c>
      <c r="K19" s="14">
        <f t="shared" si="6"/>
        <v>0.7142857142857143</v>
      </c>
      <c r="L19" s="14">
        <f t="shared" si="6"/>
        <v>1</v>
      </c>
      <c r="M19" s="14">
        <f t="shared" si="6"/>
        <v>0.7142857142857143</v>
      </c>
      <c r="N19" s="14">
        <f t="shared" si="6"/>
        <v>1</v>
      </c>
      <c r="O19" s="14">
        <f t="shared" si="6"/>
        <v>1</v>
      </c>
      <c r="P19" s="14">
        <f t="shared" si="6"/>
        <v>0.7142857142857143</v>
      </c>
      <c r="Q19" s="14">
        <f t="shared" si="6"/>
        <v>0.7142857142857143</v>
      </c>
      <c r="R19" s="14">
        <f t="shared" si="6"/>
        <v>1</v>
      </c>
      <c r="S19" s="14">
        <f t="shared" si="6"/>
        <v>1</v>
      </c>
      <c r="T19" s="14">
        <f t="shared" si="6"/>
        <v>1</v>
      </c>
      <c r="U19" s="38"/>
    </row>
    <row r="20" spans="1:21" ht="13.5">
      <c r="A20" s="66" t="s">
        <v>51</v>
      </c>
      <c r="B20" s="66"/>
      <c r="C20" s="14">
        <f>SUM(C15:C17)/COUNT($A5:$A14)</f>
        <v>1</v>
      </c>
      <c r="D20" s="14">
        <f aca="true" t="shared" si="7" ref="D20:T20">SUM(D15:D17)/COUNT($A5:$A14)</f>
        <v>1</v>
      </c>
      <c r="E20" s="14">
        <f t="shared" si="7"/>
        <v>1</v>
      </c>
      <c r="F20" s="14">
        <f t="shared" si="7"/>
        <v>1</v>
      </c>
      <c r="G20" s="14">
        <f t="shared" si="7"/>
        <v>1</v>
      </c>
      <c r="H20" s="14">
        <f t="shared" si="7"/>
        <v>1</v>
      </c>
      <c r="I20" s="14">
        <f t="shared" si="7"/>
        <v>1</v>
      </c>
      <c r="J20" s="14">
        <f t="shared" si="7"/>
        <v>1</v>
      </c>
      <c r="K20" s="14">
        <f t="shared" si="7"/>
        <v>1</v>
      </c>
      <c r="L20" s="14">
        <f t="shared" si="7"/>
        <v>1</v>
      </c>
      <c r="M20" s="14">
        <f t="shared" si="7"/>
        <v>1</v>
      </c>
      <c r="N20" s="14">
        <f t="shared" si="7"/>
        <v>1</v>
      </c>
      <c r="O20" s="14">
        <f t="shared" si="7"/>
        <v>1</v>
      </c>
      <c r="P20" s="14">
        <f t="shared" si="7"/>
        <v>1</v>
      </c>
      <c r="Q20" s="14">
        <f t="shared" si="7"/>
        <v>1</v>
      </c>
      <c r="R20" s="14">
        <f t="shared" si="7"/>
        <v>1</v>
      </c>
      <c r="S20" s="14">
        <f t="shared" si="7"/>
        <v>1</v>
      </c>
      <c r="T20" s="14">
        <f t="shared" si="7"/>
        <v>1</v>
      </c>
      <c r="U20" s="38"/>
    </row>
    <row r="21" spans="1:21" ht="13.5">
      <c r="A21" s="66" t="s">
        <v>52</v>
      </c>
      <c r="B21" s="66"/>
      <c r="C21" s="14">
        <f>(C15+0.64*C16+0.36*C17+0.16*C18)/(C15+C16+C17+C18)</f>
        <v>0.6114285714285714</v>
      </c>
      <c r="D21" s="14">
        <f aca="true" t="shared" si="8" ref="D21:T21">(D15+0.64*D16+0.36*D17+0.16*D18)/(D15+D16+D17+D18)</f>
        <v>0.7428571428571429</v>
      </c>
      <c r="E21" s="14">
        <f t="shared" si="8"/>
        <v>0.6514285714285715</v>
      </c>
      <c r="F21" s="14">
        <f t="shared" si="8"/>
        <v>0.4</v>
      </c>
      <c r="G21" s="14">
        <f t="shared" si="8"/>
        <v>0.6514285714285715</v>
      </c>
      <c r="H21" s="14">
        <f t="shared" si="8"/>
        <v>0.702857142857143</v>
      </c>
      <c r="I21" s="14">
        <f t="shared" si="8"/>
        <v>0.6628571428571428</v>
      </c>
      <c r="J21" s="14">
        <f t="shared" si="8"/>
        <v>0.6114285714285714</v>
      </c>
      <c r="K21" s="14">
        <f t="shared" si="8"/>
        <v>0.6114285714285714</v>
      </c>
      <c r="L21" s="14">
        <f t="shared" si="8"/>
        <v>0.7942857142857144</v>
      </c>
      <c r="M21" s="14">
        <f t="shared" si="8"/>
        <v>0.6628571428571428</v>
      </c>
      <c r="N21" s="14">
        <f t="shared" si="8"/>
        <v>0.8971428571428571</v>
      </c>
      <c r="O21" s="14">
        <f t="shared" si="8"/>
        <v>0.8971428571428571</v>
      </c>
      <c r="P21" s="14">
        <f t="shared" si="8"/>
        <v>0.6628571428571428</v>
      </c>
      <c r="Q21" s="14">
        <f t="shared" si="8"/>
        <v>0.7142857142857143</v>
      </c>
      <c r="R21" s="14">
        <f t="shared" si="8"/>
        <v>0.8457142857142858</v>
      </c>
      <c r="S21" s="14">
        <f t="shared" si="8"/>
        <v>0.8971428571428571</v>
      </c>
      <c r="T21" s="14">
        <f t="shared" si="8"/>
        <v>1</v>
      </c>
      <c r="U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H25/COUNT(A5:A14)</f>
        <v>0.14285714285714285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100%-(SUM(C18:T18)/COUNT(A5:A14))</f>
        <v>1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COUNT(A5:A14)-((SUM(V5:V14)+COUNT(A5:A14))-COUNT(A5:A14))</f>
        <v>1</v>
      </c>
    </row>
    <row r="26" ht="13.5" thickTop="1"/>
  </sheetData>
  <mergeCells count="14">
    <mergeCell ref="A20:B20"/>
    <mergeCell ref="A21:B21"/>
    <mergeCell ref="B23:B25"/>
    <mergeCell ref="C23:G23"/>
    <mergeCell ref="C24:G24"/>
    <mergeCell ref="C25:G25"/>
    <mergeCell ref="A16:B16"/>
    <mergeCell ref="A17:B17"/>
    <mergeCell ref="A18:B18"/>
    <mergeCell ref="A19:B19"/>
    <mergeCell ref="A2:A3"/>
    <mergeCell ref="B2:B3"/>
    <mergeCell ref="C2:T2"/>
    <mergeCell ref="A15:B1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Header>&amp;L&amp;"Arial Cyr,полужирный"&amp;14Основная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4">
      <selection activeCell="S24" sqref="S24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16" width="5.75390625" style="0" customWidth="1"/>
    <col min="17" max="17" width="5.625" style="0" customWidth="1"/>
    <col min="18" max="20" width="5.75390625" style="0" customWidth="1"/>
    <col min="21" max="21" width="4.75390625" style="0" customWidth="1"/>
  </cols>
  <sheetData>
    <row r="1" spans="3:9" ht="30">
      <c r="C1" s="5" t="s">
        <v>70</v>
      </c>
      <c r="H1" s="1" t="s">
        <v>54</v>
      </c>
      <c r="I1" s="1"/>
    </row>
    <row r="2" spans="1:21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38"/>
    </row>
    <row r="3" spans="1:21" ht="104.25">
      <c r="A3" s="71"/>
      <c r="B3" s="72"/>
      <c r="C3" s="6" t="s">
        <v>36</v>
      </c>
      <c r="D3" s="6" t="s">
        <v>37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38</v>
      </c>
      <c r="J3" s="6" t="s">
        <v>75</v>
      </c>
      <c r="K3" s="6" t="s">
        <v>76</v>
      </c>
      <c r="L3" s="6" t="s">
        <v>77</v>
      </c>
      <c r="M3" s="6" t="s">
        <v>40</v>
      </c>
      <c r="N3" s="6" t="s">
        <v>39</v>
      </c>
      <c r="O3" s="6" t="s">
        <v>22</v>
      </c>
      <c r="P3" s="6" t="s">
        <v>41</v>
      </c>
      <c r="Q3" s="6" t="s">
        <v>78</v>
      </c>
      <c r="R3" s="6" t="s">
        <v>42</v>
      </c>
      <c r="S3" s="6" t="s">
        <v>19</v>
      </c>
      <c r="T3" s="6"/>
      <c r="U3" s="6" t="s">
        <v>68</v>
      </c>
    </row>
    <row r="4" spans="1:21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8"/>
    </row>
    <row r="5" spans="1:22" ht="13.5">
      <c r="A5" s="7">
        <v>1</v>
      </c>
      <c r="B5" s="7"/>
      <c r="C5" s="8">
        <v>4</v>
      </c>
      <c r="D5" s="8">
        <v>5</v>
      </c>
      <c r="E5" s="8">
        <v>5</v>
      </c>
      <c r="F5" s="8">
        <v>4</v>
      </c>
      <c r="G5" s="8">
        <v>5</v>
      </c>
      <c r="H5" s="8">
        <v>5</v>
      </c>
      <c r="I5" s="8">
        <v>4</v>
      </c>
      <c r="J5" s="8">
        <v>5</v>
      </c>
      <c r="K5" s="8">
        <v>5</v>
      </c>
      <c r="L5" s="8">
        <v>5</v>
      </c>
      <c r="M5" s="8">
        <v>5</v>
      </c>
      <c r="N5" s="8">
        <v>5</v>
      </c>
      <c r="O5" s="8">
        <v>5</v>
      </c>
      <c r="P5" s="8">
        <v>5</v>
      </c>
      <c r="Q5" s="8">
        <v>5</v>
      </c>
      <c r="R5" s="8">
        <v>4</v>
      </c>
      <c r="S5" s="8">
        <v>4</v>
      </c>
      <c r="T5" s="8"/>
      <c r="U5" s="39" t="str">
        <f>IF((SUMIF(C5:T5,"&lt;=3")),"","Уд")</f>
        <v>Уд</v>
      </c>
      <c r="V5" s="44">
        <f>(IF(U5="Уд",0,1))</f>
        <v>0</v>
      </c>
    </row>
    <row r="6" spans="1:22" ht="13.5">
      <c r="A6" s="7">
        <v>2</v>
      </c>
      <c r="B6" s="7"/>
      <c r="C6" s="8">
        <v>3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5</v>
      </c>
      <c r="J6" s="8">
        <v>4</v>
      </c>
      <c r="K6" s="8">
        <v>4</v>
      </c>
      <c r="L6" s="8">
        <v>4</v>
      </c>
      <c r="M6" s="8">
        <v>3</v>
      </c>
      <c r="N6" s="8">
        <v>3</v>
      </c>
      <c r="O6" s="8">
        <v>3</v>
      </c>
      <c r="P6" s="8">
        <v>3</v>
      </c>
      <c r="Q6" s="8">
        <v>3</v>
      </c>
      <c r="R6" s="8">
        <v>3</v>
      </c>
      <c r="S6" s="8">
        <v>3</v>
      </c>
      <c r="T6" s="8"/>
      <c r="U6" s="39">
        <f aca="true" t="shared" si="0" ref="U6:U14">IF((SUMIF(C6:T6,"&lt;=3")),"","Уд")</f>
      </c>
      <c r="V6" s="44">
        <f aca="true" t="shared" si="1" ref="V6:V14">(IF(U6="Уд",0,1))</f>
        <v>1</v>
      </c>
    </row>
    <row r="7" spans="1:22" ht="13.5">
      <c r="A7" s="7">
        <v>3</v>
      </c>
      <c r="B7" s="7"/>
      <c r="C7" s="8"/>
      <c r="D7" s="8"/>
      <c r="E7" s="8"/>
      <c r="F7" s="8">
        <v>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9">
        <f t="shared" si="0"/>
      </c>
      <c r="V7" s="44">
        <f t="shared" si="1"/>
        <v>1</v>
      </c>
    </row>
    <row r="8" spans="1:22" ht="13.5">
      <c r="A8" s="7">
        <v>4</v>
      </c>
      <c r="B8" s="7"/>
      <c r="C8" s="8"/>
      <c r="D8" s="8"/>
      <c r="E8" s="8"/>
      <c r="F8" s="8">
        <v>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9">
        <f t="shared" si="0"/>
      </c>
      <c r="V8" s="44">
        <f t="shared" si="1"/>
        <v>1</v>
      </c>
    </row>
    <row r="9" spans="1:22" ht="13.5">
      <c r="A9" s="7">
        <v>5</v>
      </c>
      <c r="B9" s="7"/>
      <c r="C9" s="8">
        <v>4</v>
      </c>
      <c r="D9" s="8">
        <v>4</v>
      </c>
      <c r="E9" s="8">
        <v>4</v>
      </c>
      <c r="F9" s="8">
        <v>4</v>
      </c>
      <c r="G9" s="8">
        <v>4</v>
      </c>
      <c r="H9" s="8">
        <v>5</v>
      </c>
      <c r="I9" s="8">
        <v>5</v>
      </c>
      <c r="J9" s="8">
        <v>4</v>
      </c>
      <c r="K9" s="8">
        <v>4</v>
      </c>
      <c r="L9" s="8">
        <v>4</v>
      </c>
      <c r="M9" s="8">
        <v>4</v>
      </c>
      <c r="N9" s="8">
        <v>4</v>
      </c>
      <c r="O9" s="8">
        <v>4</v>
      </c>
      <c r="P9" s="8">
        <v>4</v>
      </c>
      <c r="Q9" s="8">
        <v>4</v>
      </c>
      <c r="R9" s="8">
        <v>5</v>
      </c>
      <c r="S9" s="8">
        <v>5</v>
      </c>
      <c r="T9" s="8"/>
      <c r="U9" s="39" t="str">
        <f t="shared" si="0"/>
        <v>Уд</v>
      </c>
      <c r="V9" s="44">
        <f t="shared" si="1"/>
        <v>0</v>
      </c>
    </row>
    <row r="10" spans="1:22" ht="13.5">
      <c r="A10" s="7">
        <v>6</v>
      </c>
      <c r="B10" s="7"/>
      <c r="C10" s="9">
        <v>4</v>
      </c>
      <c r="D10" s="8">
        <v>4</v>
      </c>
      <c r="E10" s="9">
        <v>3</v>
      </c>
      <c r="F10" s="9">
        <v>3</v>
      </c>
      <c r="G10" s="9">
        <v>3</v>
      </c>
      <c r="H10" s="8">
        <v>4</v>
      </c>
      <c r="I10" s="8">
        <v>4</v>
      </c>
      <c r="J10" s="9">
        <v>3</v>
      </c>
      <c r="K10" s="9">
        <v>4</v>
      </c>
      <c r="L10" s="9">
        <v>4</v>
      </c>
      <c r="M10" s="9">
        <v>4</v>
      </c>
      <c r="N10" s="8">
        <v>4</v>
      </c>
      <c r="O10" s="9">
        <v>4</v>
      </c>
      <c r="P10" s="9">
        <v>4</v>
      </c>
      <c r="Q10" s="9">
        <v>4</v>
      </c>
      <c r="R10" s="9">
        <v>4</v>
      </c>
      <c r="S10" s="9">
        <v>5</v>
      </c>
      <c r="T10" s="9"/>
      <c r="U10" s="39">
        <f t="shared" si="0"/>
      </c>
      <c r="V10" s="44">
        <f t="shared" si="1"/>
        <v>1</v>
      </c>
    </row>
    <row r="11" spans="1:22" ht="13.5">
      <c r="A11" s="7">
        <v>7</v>
      </c>
      <c r="B11" s="7"/>
      <c r="C11" s="8">
        <v>4</v>
      </c>
      <c r="D11" s="8">
        <v>3</v>
      </c>
      <c r="E11" s="8">
        <v>5</v>
      </c>
      <c r="F11" s="8">
        <v>5</v>
      </c>
      <c r="G11" s="8">
        <v>5</v>
      </c>
      <c r="H11" s="8">
        <v>5</v>
      </c>
      <c r="I11" s="8">
        <v>4</v>
      </c>
      <c r="J11" s="8">
        <v>5</v>
      </c>
      <c r="K11" s="8">
        <v>3</v>
      </c>
      <c r="L11" s="8">
        <v>4</v>
      </c>
      <c r="M11" s="8">
        <v>5</v>
      </c>
      <c r="N11" s="8">
        <v>3</v>
      </c>
      <c r="O11" s="8">
        <v>3</v>
      </c>
      <c r="P11" s="8">
        <v>3</v>
      </c>
      <c r="Q11" s="8">
        <v>4</v>
      </c>
      <c r="R11" s="8">
        <v>4</v>
      </c>
      <c r="S11" s="8">
        <v>5</v>
      </c>
      <c r="T11" s="8"/>
      <c r="U11" s="39">
        <f t="shared" si="0"/>
      </c>
      <c r="V11" s="44">
        <f t="shared" si="1"/>
        <v>1</v>
      </c>
    </row>
    <row r="12" spans="1:22" ht="13.5">
      <c r="A12" s="7"/>
      <c r="B12" s="7"/>
      <c r="C12" s="9"/>
      <c r="D12" s="8"/>
      <c r="E12" s="9"/>
      <c r="F12" s="9"/>
      <c r="G12" s="9"/>
      <c r="H12" s="8"/>
      <c r="I12" s="8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39" t="str">
        <f t="shared" si="0"/>
        <v>Уд</v>
      </c>
      <c r="V12" s="44">
        <f t="shared" si="1"/>
        <v>0</v>
      </c>
    </row>
    <row r="13" spans="1:22" ht="13.5">
      <c r="A13" s="7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9" t="str">
        <f t="shared" si="0"/>
        <v>Уд</v>
      </c>
      <c r="V13" s="44">
        <f t="shared" si="1"/>
        <v>0</v>
      </c>
    </row>
    <row r="14" spans="1:22" ht="14.25" thickBo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39" t="str">
        <f t="shared" si="0"/>
        <v>Уд</v>
      </c>
      <c r="V14" s="44">
        <f t="shared" si="1"/>
        <v>0</v>
      </c>
    </row>
    <row r="15" spans="1:21" ht="14.25" thickTop="1">
      <c r="A15" s="74" t="s">
        <v>46</v>
      </c>
      <c r="B15" s="74"/>
      <c r="C15" s="40">
        <f>SUMIF(C5:C14,"=5")/5</f>
        <v>0</v>
      </c>
      <c r="D15" s="40">
        <f aca="true" t="shared" si="2" ref="D15:T15">SUMIF(D5:D14,"=5")/5</f>
        <v>1</v>
      </c>
      <c r="E15" s="40">
        <f t="shared" si="2"/>
        <v>2</v>
      </c>
      <c r="F15" s="40">
        <f t="shared" si="2"/>
        <v>1</v>
      </c>
      <c r="G15" s="40">
        <f t="shared" si="2"/>
        <v>2</v>
      </c>
      <c r="H15" s="40">
        <f t="shared" si="2"/>
        <v>3</v>
      </c>
      <c r="I15" s="40">
        <f t="shared" si="2"/>
        <v>2</v>
      </c>
      <c r="J15" s="40">
        <f t="shared" si="2"/>
        <v>2</v>
      </c>
      <c r="K15" s="40">
        <f t="shared" si="2"/>
        <v>1</v>
      </c>
      <c r="L15" s="40">
        <f t="shared" si="2"/>
        <v>1</v>
      </c>
      <c r="M15" s="40">
        <f t="shared" si="2"/>
        <v>2</v>
      </c>
      <c r="N15" s="40">
        <f t="shared" si="2"/>
        <v>1</v>
      </c>
      <c r="O15" s="40">
        <f t="shared" si="2"/>
        <v>1</v>
      </c>
      <c r="P15" s="40">
        <f t="shared" si="2"/>
        <v>1</v>
      </c>
      <c r="Q15" s="40">
        <f t="shared" si="2"/>
        <v>1</v>
      </c>
      <c r="R15" s="40">
        <f t="shared" si="2"/>
        <v>1</v>
      </c>
      <c r="S15" s="40">
        <f t="shared" si="2"/>
        <v>3</v>
      </c>
      <c r="T15" s="40">
        <f t="shared" si="2"/>
        <v>0</v>
      </c>
      <c r="U15" s="41"/>
    </row>
    <row r="16" spans="1:21" ht="13.5">
      <c r="A16" s="66" t="s">
        <v>47</v>
      </c>
      <c r="B16" s="66"/>
      <c r="C16" s="10">
        <f>SUMIF(C5:C14,"=4")/4</f>
        <v>4</v>
      </c>
      <c r="D16" s="10">
        <f aca="true" t="shared" si="3" ref="D16:T16">SUMIF(D5:D14,"=4")/4</f>
        <v>2</v>
      </c>
      <c r="E16" s="10">
        <f t="shared" si="3"/>
        <v>1</v>
      </c>
      <c r="F16" s="10">
        <f t="shared" si="3"/>
        <v>2</v>
      </c>
      <c r="G16" s="10">
        <f t="shared" si="3"/>
        <v>1</v>
      </c>
      <c r="H16" s="10">
        <f t="shared" si="3"/>
        <v>1</v>
      </c>
      <c r="I16" s="10">
        <f t="shared" si="3"/>
        <v>3</v>
      </c>
      <c r="J16" s="10">
        <f t="shared" si="3"/>
        <v>2</v>
      </c>
      <c r="K16" s="10">
        <f t="shared" si="3"/>
        <v>3</v>
      </c>
      <c r="L16" s="10">
        <f t="shared" si="3"/>
        <v>4</v>
      </c>
      <c r="M16" s="10">
        <f t="shared" si="3"/>
        <v>2</v>
      </c>
      <c r="N16" s="10">
        <f t="shared" si="3"/>
        <v>2</v>
      </c>
      <c r="O16" s="10">
        <f t="shared" si="3"/>
        <v>2</v>
      </c>
      <c r="P16" s="10">
        <f t="shared" si="3"/>
        <v>2</v>
      </c>
      <c r="Q16" s="10">
        <f t="shared" si="3"/>
        <v>3</v>
      </c>
      <c r="R16" s="10">
        <f t="shared" si="3"/>
        <v>3</v>
      </c>
      <c r="S16" s="10">
        <f t="shared" si="3"/>
        <v>1</v>
      </c>
      <c r="T16" s="10">
        <f t="shared" si="3"/>
        <v>0</v>
      </c>
      <c r="U16" s="38"/>
    </row>
    <row r="17" spans="1:21" ht="13.5">
      <c r="A17" s="66" t="s">
        <v>48</v>
      </c>
      <c r="B17" s="66"/>
      <c r="C17" s="10">
        <f>SUMIF(C5:C14,"=3")/3</f>
        <v>1</v>
      </c>
      <c r="D17" s="10">
        <f aca="true" t="shared" si="4" ref="D17:T17">SUMIF(D5:D14,"=3")/3</f>
        <v>2</v>
      </c>
      <c r="E17" s="10">
        <f t="shared" si="4"/>
        <v>2</v>
      </c>
      <c r="F17" s="10">
        <f t="shared" si="4"/>
        <v>4</v>
      </c>
      <c r="G17" s="10">
        <f t="shared" si="4"/>
        <v>2</v>
      </c>
      <c r="H17" s="10">
        <f t="shared" si="4"/>
        <v>1</v>
      </c>
      <c r="I17" s="10">
        <f t="shared" si="4"/>
        <v>0</v>
      </c>
      <c r="J17" s="10">
        <f t="shared" si="4"/>
        <v>1</v>
      </c>
      <c r="K17" s="10">
        <f t="shared" si="4"/>
        <v>1</v>
      </c>
      <c r="L17" s="10">
        <f t="shared" si="4"/>
        <v>0</v>
      </c>
      <c r="M17" s="10">
        <f t="shared" si="4"/>
        <v>1</v>
      </c>
      <c r="N17" s="10">
        <f t="shared" si="4"/>
        <v>2</v>
      </c>
      <c r="O17" s="10">
        <f t="shared" si="4"/>
        <v>2</v>
      </c>
      <c r="P17" s="10">
        <f t="shared" si="4"/>
        <v>2</v>
      </c>
      <c r="Q17" s="10">
        <f t="shared" si="4"/>
        <v>1</v>
      </c>
      <c r="R17" s="10">
        <f t="shared" si="4"/>
        <v>1</v>
      </c>
      <c r="S17" s="10">
        <f t="shared" si="4"/>
        <v>1</v>
      </c>
      <c r="T17" s="10">
        <f t="shared" si="4"/>
        <v>0</v>
      </c>
      <c r="U17" s="38"/>
    </row>
    <row r="18" spans="1:21" ht="13.5">
      <c r="A18" s="66" t="s">
        <v>49</v>
      </c>
      <c r="B18" s="66"/>
      <c r="C18" s="10">
        <f>SUMIF(C5:C14,"=2")/2</f>
        <v>0</v>
      </c>
      <c r="D18" s="10">
        <f aca="true" t="shared" si="5" ref="D18:T18">SUMIF(D5:D14,"=2")/2</f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  <c r="U18" s="38"/>
    </row>
    <row r="19" spans="1:21" ht="13.5">
      <c r="A19" s="66" t="s">
        <v>50</v>
      </c>
      <c r="B19" s="66"/>
      <c r="C19" s="14">
        <f>SUM(C15:C16)/COUNT($A5:$A14)</f>
        <v>0.5714285714285714</v>
      </c>
      <c r="D19" s="14">
        <f>SUM(D15:D16)/COUNT($A5:$A14)</f>
        <v>0.42857142857142855</v>
      </c>
      <c r="E19" s="14">
        <f aca="true" t="shared" si="6" ref="E19:T19">SUM(E15:E16)/COUNT($A5:$A14)</f>
        <v>0.42857142857142855</v>
      </c>
      <c r="F19" s="14">
        <f t="shared" si="6"/>
        <v>0.42857142857142855</v>
      </c>
      <c r="G19" s="14">
        <f t="shared" si="6"/>
        <v>0.42857142857142855</v>
      </c>
      <c r="H19" s="14">
        <f t="shared" si="6"/>
        <v>0.5714285714285714</v>
      </c>
      <c r="I19" s="14">
        <f t="shared" si="6"/>
        <v>0.7142857142857143</v>
      </c>
      <c r="J19" s="14">
        <f t="shared" si="6"/>
        <v>0.5714285714285714</v>
      </c>
      <c r="K19" s="14">
        <f t="shared" si="6"/>
        <v>0.5714285714285714</v>
      </c>
      <c r="L19" s="14">
        <f t="shared" si="6"/>
        <v>0.7142857142857143</v>
      </c>
      <c r="M19" s="14">
        <f t="shared" si="6"/>
        <v>0.5714285714285714</v>
      </c>
      <c r="N19" s="14">
        <f t="shared" si="6"/>
        <v>0.42857142857142855</v>
      </c>
      <c r="O19" s="14">
        <f t="shared" si="6"/>
        <v>0.42857142857142855</v>
      </c>
      <c r="P19" s="14">
        <f t="shared" si="6"/>
        <v>0.42857142857142855</v>
      </c>
      <c r="Q19" s="14">
        <f t="shared" si="6"/>
        <v>0.5714285714285714</v>
      </c>
      <c r="R19" s="14">
        <f t="shared" si="6"/>
        <v>0.5714285714285714</v>
      </c>
      <c r="S19" s="14">
        <f t="shared" si="6"/>
        <v>0.5714285714285714</v>
      </c>
      <c r="T19" s="14">
        <f t="shared" si="6"/>
        <v>0</v>
      </c>
      <c r="U19" s="38"/>
    </row>
    <row r="20" spans="1:21" ht="13.5">
      <c r="A20" s="66" t="s">
        <v>51</v>
      </c>
      <c r="B20" s="66"/>
      <c r="C20" s="14">
        <f>SUM(C15:C17)/COUNT($A5:$A14)</f>
        <v>0.7142857142857143</v>
      </c>
      <c r="D20" s="14">
        <f aca="true" t="shared" si="7" ref="D20:T20">SUM(D15:D17)/COUNT($A5:$A14)</f>
        <v>0.7142857142857143</v>
      </c>
      <c r="E20" s="14">
        <f t="shared" si="7"/>
        <v>0.7142857142857143</v>
      </c>
      <c r="F20" s="14">
        <f t="shared" si="7"/>
        <v>1</v>
      </c>
      <c r="G20" s="14">
        <f t="shared" si="7"/>
        <v>0.7142857142857143</v>
      </c>
      <c r="H20" s="14">
        <f t="shared" si="7"/>
        <v>0.7142857142857143</v>
      </c>
      <c r="I20" s="14">
        <f t="shared" si="7"/>
        <v>0.7142857142857143</v>
      </c>
      <c r="J20" s="14">
        <f t="shared" si="7"/>
        <v>0.7142857142857143</v>
      </c>
      <c r="K20" s="14">
        <f t="shared" si="7"/>
        <v>0.7142857142857143</v>
      </c>
      <c r="L20" s="14">
        <f t="shared" si="7"/>
        <v>0.7142857142857143</v>
      </c>
      <c r="M20" s="14">
        <f t="shared" si="7"/>
        <v>0.7142857142857143</v>
      </c>
      <c r="N20" s="14">
        <f t="shared" si="7"/>
        <v>0.7142857142857143</v>
      </c>
      <c r="O20" s="14">
        <f t="shared" si="7"/>
        <v>0.7142857142857143</v>
      </c>
      <c r="P20" s="14">
        <f t="shared" si="7"/>
        <v>0.7142857142857143</v>
      </c>
      <c r="Q20" s="14">
        <f t="shared" si="7"/>
        <v>0.7142857142857143</v>
      </c>
      <c r="R20" s="14">
        <f t="shared" si="7"/>
        <v>0.7142857142857143</v>
      </c>
      <c r="S20" s="14">
        <f t="shared" si="7"/>
        <v>0.7142857142857143</v>
      </c>
      <c r="T20" s="14">
        <f t="shared" si="7"/>
        <v>0</v>
      </c>
      <c r="U20" s="38"/>
    </row>
    <row r="21" spans="1:21" ht="13.5">
      <c r="A21" s="66" t="s">
        <v>52</v>
      </c>
      <c r="B21" s="66"/>
      <c r="C21" s="14">
        <f>(C15+0.64*C16+0.36*C17+0.16*C18)/(C15+C16+C17+C18)</f>
        <v>0.584</v>
      </c>
      <c r="D21" s="14">
        <f aca="true" t="shared" si="8" ref="D21:T21">(D15+0.64*D16+0.36*D17+0.16*D18)/(D15+D16+D17+D18)</f>
        <v>0.6</v>
      </c>
      <c r="E21" s="14">
        <f t="shared" si="8"/>
        <v>0.672</v>
      </c>
      <c r="F21" s="14">
        <f t="shared" si="8"/>
        <v>0.5314285714285715</v>
      </c>
      <c r="G21" s="14">
        <f t="shared" si="8"/>
        <v>0.672</v>
      </c>
      <c r="H21" s="14">
        <f t="shared" si="8"/>
        <v>0.8</v>
      </c>
      <c r="I21" s="14">
        <f t="shared" si="8"/>
        <v>0.784</v>
      </c>
      <c r="J21" s="14">
        <f t="shared" si="8"/>
        <v>0.728</v>
      </c>
      <c r="K21" s="14">
        <f t="shared" si="8"/>
        <v>0.6559999999999999</v>
      </c>
      <c r="L21" s="14">
        <f t="shared" si="8"/>
        <v>0.712</v>
      </c>
      <c r="M21" s="14">
        <f t="shared" si="8"/>
        <v>0.728</v>
      </c>
      <c r="N21" s="14">
        <f t="shared" si="8"/>
        <v>0.6</v>
      </c>
      <c r="O21" s="14">
        <f t="shared" si="8"/>
        <v>0.6</v>
      </c>
      <c r="P21" s="14">
        <f t="shared" si="8"/>
        <v>0.6</v>
      </c>
      <c r="Q21" s="14">
        <f t="shared" si="8"/>
        <v>0.6559999999999999</v>
      </c>
      <c r="R21" s="14">
        <f t="shared" si="8"/>
        <v>0.6559999999999999</v>
      </c>
      <c r="S21" s="14">
        <f t="shared" si="8"/>
        <v>0.8</v>
      </c>
      <c r="T21" s="14" t="e">
        <f t="shared" si="8"/>
        <v>#DIV/0!</v>
      </c>
      <c r="U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H25/COUNT($A5:$A14)</f>
        <v>0.2857142857142857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100%-(SUM(C18:T18)/COUNT(A5:A14))</f>
        <v>1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COUNT($A5:$A14)-((SUM($V5:$V14)+COUNT($A5:$A14))-COUNT($A5:$A14))</f>
        <v>2</v>
      </c>
    </row>
    <row r="26" ht="13.5" thickTop="1"/>
  </sheetData>
  <mergeCells count="14">
    <mergeCell ref="A2:A3"/>
    <mergeCell ref="B2:B3"/>
    <mergeCell ref="C2:T2"/>
    <mergeCell ref="A15:B15"/>
    <mergeCell ref="A16:B16"/>
    <mergeCell ref="A17:B17"/>
    <mergeCell ref="A18:B18"/>
    <mergeCell ref="A19:B19"/>
    <mergeCell ref="A20:B20"/>
    <mergeCell ref="A21:B21"/>
    <mergeCell ref="B23:B25"/>
    <mergeCell ref="C23:G23"/>
    <mergeCell ref="C24:G24"/>
    <mergeCell ref="C25:G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Cyr,полужирный"&amp;14Основная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4">
      <selection activeCell="L13" sqref="L13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20" width="5.75390625" style="0" customWidth="1"/>
    <col min="21" max="21" width="4.75390625" style="0" customWidth="1"/>
  </cols>
  <sheetData>
    <row r="1" spans="3:9" ht="30">
      <c r="C1" s="5" t="s">
        <v>2</v>
      </c>
      <c r="H1" s="1" t="s">
        <v>54</v>
      </c>
      <c r="I1" s="1"/>
    </row>
    <row r="2" spans="1:21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38"/>
    </row>
    <row r="3" spans="1:22" ht="104.25">
      <c r="A3" s="71"/>
      <c r="B3" s="72"/>
      <c r="C3" s="6" t="s">
        <v>36</v>
      </c>
      <c r="D3" s="6" t="s">
        <v>37</v>
      </c>
      <c r="E3" s="6" t="s">
        <v>71</v>
      </c>
      <c r="F3" s="6" t="s">
        <v>99</v>
      </c>
      <c r="G3" s="6"/>
      <c r="H3" s="6" t="s">
        <v>74</v>
      </c>
      <c r="I3" s="6" t="s">
        <v>38</v>
      </c>
      <c r="J3" s="6" t="s">
        <v>40</v>
      </c>
      <c r="K3" s="6" t="s">
        <v>39</v>
      </c>
      <c r="L3" s="6" t="s">
        <v>78</v>
      </c>
      <c r="M3" s="6" t="s">
        <v>42</v>
      </c>
      <c r="N3" s="6" t="s">
        <v>92</v>
      </c>
      <c r="O3" s="6" t="s">
        <v>16</v>
      </c>
      <c r="P3" s="6"/>
      <c r="Q3" s="6"/>
      <c r="R3" s="6"/>
      <c r="S3" s="6"/>
      <c r="T3" s="6"/>
      <c r="U3" s="6" t="s">
        <v>68</v>
      </c>
      <c r="V3" s="44"/>
    </row>
    <row r="4" spans="1:22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8"/>
      <c r="V4" s="44"/>
    </row>
    <row r="5" spans="1:22" ht="13.5">
      <c r="A5" s="7">
        <v>1</v>
      </c>
      <c r="B5" s="7" t="s">
        <v>93</v>
      </c>
      <c r="C5" s="8">
        <v>3</v>
      </c>
      <c r="D5" s="8">
        <v>3</v>
      </c>
      <c r="E5" s="8">
        <v>3</v>
      </c>
      <c r="F5" s="8">
        <v>3</v>
      </c>
      <c r="G5" s="8"/>
      <c r="H5" s="8">
        <v>4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4</v>
      </c>
      <c r="P5" s="8"/>
      <c r="Q5" s="8"/>
      <c r="R5" s="8"/>
      <c r="S5" s="8"/>
      <c r="T5" s="8"/>
      <c r="U5" s="39">
        <f>IF((SUMIF(C5:T5,"&lt;=3")),"","Уд")</f>
      </c>
      <c r="V5" s="44">
        <f>(IF(U5="Уд",0,1))</f>
        <v>1</v>
      </c>
    </row>
    <row r="6" spans="1:22" ht="13.5">
      <c r="A6" s="7">
        <v>2</v>
      </c>
      <c r="B6" s="7" t="s">
        <v>94</v>
      </c>
      <c r="C6" s="8">
        <v>4</v>
      </c>
      <c r="D6" s="8">
        <v>5</v>
      </c>
      <c r="E6" s="8">
        <v>4</v>
      </c>
      <c r="F6" s="8">
        <v>4</v>
      </c>
      <c r="G6" s="8"/>
      <c r="H6" s="8">
        <v>5</v>
      </c>
      <c r="I6" s="8">
        <v>5</v>
      </c>
      <c r="J6" s="8">
        <v>4</v>
      </c>
      <c r="K6" s="8">
        <v>4</v>
      </c>
      <c r="L6" s="8">
        <v>5</v>
      </c>
      <c r="M6" s="8">
        <v>5</v>
      </c>
      <c r="N6" s="8">
        <v>4</v>
      </c>
      <c r="O6" s="8">
        <v>5</v>
      </c>
      <c r="P6" s="8"/>
      <c r="Q6" s="8"/>
      <c r="R6" s="8"/>
      <c r="S6" s="8"/>
      <c r="T6" s="8"/>
      <c r="U6" s="39" t="str">
        <f aca="true" t="shared" si="0" ref="U6:U14">IF((SUMIF(C6:T6,"&lt;=3")),"","Уд")</f>
        <v>Уд</v>
      </c>
      <c r="V6" s="44">
        <f aca="true" t="shared" si="1" ref="V6:V14">(IF(U6="Уд",0,1))</f>
        <v>0</v>
      </c>
    </row>
    <row r="7" spans="1:22" ht="13.5">
      <c r="A7" s="7">
        <v>3</v>
      </c>
      <c r="B7" s="7" t="s">
        <v>95</v>
      </c>
      <c r="C7" s="8">
        <v>3</v>
      </c>
      <c r="D7" s="8">
        <v>3</v>
      </c>
      <c r="E7" s="8">
        <v>2</v>
      </c>
      <c r="F7" s="8">
        <v>3</v>
      </c>
      <c r="G7" s="8"/>
      <c r="H7" s="8">
        <v>3</v>
      </c>
      <c r="I7" s="8">
        <v>3</v>
      </c>
      <c r="J7" s="8">
        <v>3</v>
      </c>
      <c r="K7" s="8">
        <v>3</v>
      </c>
      <c r="L7" s="8">
        <v>4</v>
      </c>
      <c r="M7" s="8">
        <v>3</v>
      </c>
      <c r="N7" s="8">
        <v>5</v>
      </c>
      <c r="O7" s="8">
        <v>5</v>
      </c>
      <c r="P7" s="8"/>
      <c r="Q7" s="8"/>
      <c r="R7" s="8"/>
      <c r="S7" s="8"/>
      <c r="T7" s="8"/>
      <c r="U7" s="39">
        <f t="shared" si="0"/>
      </c>
      <c r="V7" s="44">
        <f t="shared" si="1"/>
        <v>1</v>
      </c>
    </row>
    <row r="8" spans="1:22" ht="13.5">
      <c r="A8" s="7">
        <v>4</v>
      </c>
      <c r="B8" s="7" t="s">
        <v>96</v>
      </c>
      <c r="C8" s="8">
        <v>3</v>
      </c>
      <c r="D8" s="8">
        <v>4</v>
      </c>
      <c r="E8" s="8">
        <v>4</v>
      </c>
      <c r="F8" s="8">
        <v>3</v>
      </c>
      <c r="G8" s="8"/>
      <c r="H8" s="8">
        <v>4</v>
      </c>
      <c r="I8" s="8">
        <v>4</v>
      </c>
      <c r="J8" s="8">
        <v>4</v>
      </c>
      <c r="K8" s="8">
        <v>4</v>
      </c>
      <c r="L8" s="8">
        <v>4</v>
      </c>
      <c r="M8" s="8">
        <v>4</v>
      </c>
      <c r="N8" s="8">
        <v>5</v>
      </c>
      <c r="O8" s="8">
        <v>4</v>
      </c>
      <c r="P8" s="8"/>
      <c r="Q8" s="8"/>
      <c r="R8" s="8"/>
      <c r="S8" s="8"/>
      <c r="T8" s="8"/>
      <c r="U8" s="39">
        <f t="shared" si="0"/>
      </c>
      <c r="V8" s="44">
        <f t="shared" si="1"/>
        <v>1</v>
      </c>
    </row>
    <row r="9" spans="1:22" ht="13.5">
      <c r="A9" s="7">
        <v>5</v>
      </c>
      <c r="B9" s="7" t="s">
        <v>98</v>
      </c>
      <c r="C9" s="8">
        <v>3</v>
      </c>
      <c r="D9" s="8">
        <v>3</v>
      </c>
      <c r="E9" s="8">
        <v>3</v>
      </c>
      <c r="F9" s="8">
        <v>3</v>
      </c>
      <c r="G9" s="8"/>
      <c r="H9" s="8">
        <v>3</v>
      </c>
      <c r="I9" s="8">
        <v>3</v>
      </c>
      <c r="J9" s="8">
        <v>3</v>
      </c>
      <c r="K9" s="8">
        <v>3</v>
      </c>
      <c r="L9" s="8">
        <v>4</v>
      </c>
      <c r="M9" s="8">
        <v>3</v>
      </c>
      <c r="N9" s="8">
        <v>5</v>
      </c>
      <c r="O9" s="8">
        <v>5</v>
      </c>
      <c r="P9" s="8"/>
      <c r="Q9" s="8"/>
      <c r="R9" s="8"/>
      <c r="S9" s="8"/>
      <c r="T9" s="8"/>
      <c r="U9" s="39">
        <f t="shared" si="0"/>
      </c>
      <c r="V9" s="44">
        <f t="shared" si="1"/>
        <v>1</v>
      </c>
    </row>
    <row r="10" spans="1:22" ht="13.5">
      <c r="A10" s="7">
        <v>6</v>
      </c>
      <c r="B10" s="7" t="s">
        <v>97</v>
      </c>
      <c r="C10" s="9">
        <v>4</v>
      </c>
      <c r="D10" s="8">
        <v>5</v>
      </c>
      <c r="E10" s="9">
        <v>4</v>
      </c>
      <c r="F10" s="9">
        <v>3</v>
      </c>
      <c r="G10" s="9"/>
      <c r="H10" s="8">
        <v>5</v>
      </c>
      <c r="I10" s="8">
        <v>4</v>
      </c>
      <c r="J10" s="9">
        <v>4</v>
      </c>
      <c r="K10" s="9">
        <v>4</v>
      </c>
      <c r="L10" s="9">
        <v>5</v>
      </c>
      <c r="M10" s="9">
        <v>4</v>
      </c>
      <c r="N10" s="8">
        <v>5</v>
      </c>
      <c r="O10" s="9">
        <v>5</v>
      </c>
      <c r="P10" s="9"/>
      <c r="Q10" s="9"/>
      <c r="R10" s="9"/>
      <c r="S10" s="9"/>
      <c r="T10" s="9"/>
      <c r="U10" s="39">
        <f t="shared" si="0"/>
      </c>
      <c r="V10" s="44">
        <f t="shared" si="1"/>
        <v>1</v>
      </c>
    </row>
    <row r="11" spans="1:22" ht="13.5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9" t="str">
        <f t="shared" si="0"/>
        <v>Уд</v>
      </c>
      <c r="V11" s="44">
        <f t="shared" si="1"/>
        <v>0</v>
      </c>
    </row>
    <row r="12" spans="1:22" ht="13.5">
      <c r="A12" s="7"/>
      <c r="B12" s="7"/>
      <c r="C12" s="9"/>
      <c r="D12" s="8"/>
      <c r="E12" s="9"/>
      <c r="F12" s="9"/>
      <c r="G12" s="9"/>
      <c r="H12" s="8"/>
      <c r="I12" s="8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39" t="str">
        <f t="shared" si="0"/>
        <v>Уд</v>
      </c>
      <c r="V12" s="44">
        <f t="shared" si="1"/>
        <v>0</v>
      </c>
    </row>
    <row r="13" spans="1:22" ht="13.5">
      <c r="A13" s="7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9" t="str">
        <f t="shared" si="0"/>
        <v>Уд</v>
      </c>
      <c r="V13" s="44">
        <f t="shared" si="1"/>
        <v>0</v>
      </c>
    </row>
    <row r="14" spans="1:22" ht="14.25" thickBo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39" t="str">
        <f t="shared" si="0"/>
        <v>Уд</v>
      </c>
      <c r="V14" s="44">
        <f t="shared" si="1"/>
        <v>0</v>
      </c>
    </row>
    <row r="15" spans="1:21" ht="14.25" thickTop="1">
      <c r="A15" s="74" t="s">
        <v>46</v>
      </c>
      <c r="B15" s="74"/>
      <c r="C15" s="40">
        <f>SUMIF(C5:C14,"=5")/5</f>
        <v>0</v>
      </c>
      <c r="D15" s="40">
        <f aca="true" t="shared" si="2" ref="D15:T15">SUMIF(D5:D14,"=5")/5</f>
        <v>2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2</v>
      </c>
      <c r="I15" s="40">
        <f t="shared" si="2"/>
        <v>1</v>
      </c>
      <c r="J15" s="40">
        <f t="shared" si="2"/>
        <v>0</v>
      </c>
      <c r="K15" s="40">
        <f t="shared" si="2"/>
        <v>0</v>
      </c>
      <c r="L15" s="40">
        <f t="shared" si="2"/>
        <v>2</v>
      </c>
      <c r="M15" s="40">
        <f t="shared" si="2"/>
        <v>1</v>
      </c>
      <c r="N15" s="40">
        <f t="shared" si="2"/>
        <v>4</v>
      </c>
      <c r="O15" s="40">
        <f t="shared" si="2"/>
        <v>4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1"/>
    </row>
    <row r="16" spans="1:21" ht="13.5">
      <c r="A16" s="66" t="s">
        <v>47</v>
      </c>
      <c r="B16" s="66"/>
      <c r="C16" s="10">
        <f>SUMIF(C5:C14,"=4")/4</f>
        <v>2</v>
      </c>
      <c r="D16" s="10">
        <f aca="true" t="shared" si="3" ref="D16:T16">SUMIF(D5:D14,"=4")/4</f>
        <v>1</v>
      </c>
      <c r="E16" s="10">
        <f t="shared" si="3"/>
        <v>3</v>
      </c>
      <c r="F16" s="10">
        <f t="shared" si="3"/>
        <v>1</v>
      </c>
      <c r="G16" s="10">
        <f t="shared" si="3"/>
        <v>0</v>
      </c>
      <c r="H16" s="10">
        <f t="shared" si="3"/>
        <v>2</v>
      </c>
      <c r="I16" s="10">
        <f t="shared" si="3"/>
        <v>3</v>
      </c>
      <c r="J16" s="10">
        <f t="shared" si="3"/>
        <v>4</v>
      </c>
      <c r="K16" s="10">
        <f t="shared" si="3"/>
        <v>4</v>
      </c>
      <c r="L16" s="10">
        <f t="shared" si="3"/>
        <v>4</v>
      </c>
      <c r="M16" s="10">
        <f t="shared" si="3"/>
        <v>3</v>
      </c>
      <c r="N16" s="10">
        <f t="shared" si="3"/>
        <v>2</v>
      </c>
      <c r="O16" s="10">
        <f t="shared" si="3"/>
        <v>2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38"/>
    </row>
    <row r="17" spans="1:21" ht="13.5">
      <c r="A17" s="66" t="s">
        <v>48</v>
      </c>
      <c r="B17" s="66"/>
      <c r="C17" s="10">
        <f>SUMIF(C5:C14,"=3")/3</f>
        <v>4</v>
      </c>
      <c r="D17" s="10">
        <f aca="true" t="shared" si="4" ref="D17:T17">SUMIF(D5:D14,"=3")/3</f>
        <v>3</v>
      </c>
      <c r="E17" s="10">
        <f t="shared" si="4"/>
        <v>2</v>
      </c>
      <c r="F17" s="10">
        <f t="shared" si="4"/>
        <v>5</v>
      </c>
      <c r="G17" s="10">
        <f t="shared" si="4"/>
        <v>0</v>
      </c>
      <c r="H17" s="10">
        <f t="shared" si="4"/>
        <v>2</v>
      </c>
      <c r="I17" s="10">
        <f t="shared" si="4"/>
        <v>2</v>
      </c>
      <c r="J17" s="10">
        <f t="shared" si="4"/>
        <v>2</v>
      </c>
      <c r="K17" s="10">
        <f t="shared" si="4"/>
        <v>2</v>
      </c>
      <c r="L17" s="10">
        <f t="shared" si="4"/>
        <v>0</v>
      </c>
      <c r="M17" s="10">
        <f t="shared" si="4"/>
        <v>2</v>
      </c>
      <c r="N17" s="10">
        <f t="shared" si="4"/>
        <v>0</v>
      </c>
      <c r="O17" s="10">
        <f t="shared" si="4"/>
        <v>0</v>
      </c>
      <c r="P17" s="10">
        <f t="shared" si="4"/>
        <v>0</v>
      </c>
      <c r="Q17" s="10">
        <f t="shared" si="4"/>
        <v>0</v>
      </c>
      <c r="R17" s="10">
        <f t="shared" si="4"/>
        <v>0</v>
      </c>
      <c r="S17" s="10">
        <f t="shared" si="4"/>
        <v>0</v>
      </c>
      <c r="T17" s="10">
        <f t="shared" si="4"/>
        <v>0</v>
      </c>
      <c r="U17" s="38"/>
    </row>
    <row r="18" spans="1:21" ht="13.5">
      <c r="A18" s="66" t="s">
        <v>49</v>
      </c>
      <c r="B18" s="66"/>
      <c r="C18" s="10">
        <f>SUMIF(C5:C14,"=2")/2</f>
        <v>0</v>
      </c>
      <c r="D18" s="10">
        <f aca="true" t="shared" si="5" ref="D18:T18">SUMIF(D5:D14,"=2")/2</f>
        <v>0</v>
      </c>
      <c r="E18" s="10">
        <f t="shared" si="5"/>
        <v>1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  <c r="U18" s="38"/>
    </row>
    <row r="19" spans="1:21" ht="13.5">
      <c r="A19" s="66" t="s">
        <v>50</v>
      </c>
      <c r="B19" s="66"/>
      <c r="C19" s="14">
        <f>SUM(C15:C16)/COUNT($A5:$A14)</f>
        <v>0.3333333333333333</v>
      </c>
      <c r="D19" s="14">
        <f>SUM(D15:D16)/COUNT($A5:$A14)</f>
        <v>0.5</v>
      </c>
      <c r="E19" s="14">
        <f aca="true" t="shared" si="6" ref="E19:T19">SUM(E15:E16)/COUNT($A5:$A14)</f>
        <v>0.5</v>
      </c>
      <c r="F19" s="14">
        <f t="shared" si="6"/>
        <v>0.16666666666666666</v>
      </c>
      <c r="G19" s="14">
        <f t="shared" si="6"/>
        <v>0</v>
      </c>
      <c r="H19" s="14">
        <f t="shared" si="6"/>
        <v>0.6666666666666666</v>
      </c>
      <c r="I19" s="14">
        <f t="shared" si="6"/>
        <v>0.6666666666666666</v>
      </c>
      <c r="J19" s="14">
        <f t="shared" si="6"/>
        <v>0.6666666666666666</v>
      </c>
      <c r="K19" s="14">
        <f t="shared" si="6"/>
        <v>0.6666666666666666</v>
      </c>
      <c r="L19" s="14">
        <f t="shared" si="6"/>
        <v>1</v>
      </c>
      <c r="M19" s="14">
        <f t="shared" si="6"/>
        <v>0.6666666666666666</v>
      </c>
      <c r="N19" s="14">
        <f t="shared" si="6"/>
        <v>1</v>
      </c>
      <c r="O19" s="14">
        <f t="shared" si="6"/>
        <v>1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6"/>
        <v>0</v>
      </c>
      <c r="T19" s="14">
        <f t="shared" si="6"/>
        <v>0</v>
      </c>
      <c r="U19" s="38"/>
    </row>
    <row r="20" spans="1:21" ht="13.5">
      <c r="A20" s="66" t="s">
        <v>51</v>
      </c>
      <c r="B20" s="66"/>
      <c r="C20" s="14">
        <f>SUM(C15:C17)/COUNT($A5:$A14)</f>
        <v>1</v>
      </c>
      <c r="D20" s="14">
        <f aca="true" t="shared" si="7" ref="D20:T20">SUM(D15:D17)/COUNT($A5:$A14)</f>
        <v>1</v>
      </c>
      <c r="E20" s="14">
        <f t="shared" si="7"/>
        <v>0.8333333333333334</v>
      </c>
      <c r="F20" s="14">
        <f t="shared" si="7"/>
        <v>1</v>
      </c>
      <c r="G20" s="14">
        <f t="shared" si="7"/>
        <v>0</v>
      </c>
      <c r="H20" s="14">
        <f t="shared" si="7"/>
        <v>1</v>
      </c>
      <c r="I20" s="14">
        <f t="shared" si="7"/>
        <v>1</v>
      </c>
      <c r="J20" s="14">
        <f t="shared" si="7"/>
        <v>1</v>
      </c>
      <c r="K20" s="14">
        <f t="shared" si="7"/>
        <v>1</v>
      </c>
      <c r="L20" s="14">
        <f t="shared" si="7"/>
        <v>1</v>
      </c>
      <c r="M20" s="14">
        <f t="shared" si="7"/>
        <v>1</v>
      </c>
      <c r="N20" s="14">
        <f t="shared" si="7"/>
        <v>1</v>
      </c>
      <c r="O20" s="14">
        <f t="shared" si="7"/>
        <v>1</v>
      </c>
      <c r="P20" s="14">
        <f t="shared" si="7"/>
        <v>0</v>
      </c>
      <c r="Q20" s="14">
        <f t="shared" si="7"/>
        <v>0</v>
      </c>
      <c r="R20" s="14">
        <f t="shared" si="7"/>
        <v>0</v>
      </c>
      <c r="S20" s="14">
        <f t="shared" si="7"/>
        <v>0</v>
      </c>
      <c r="T20" s="14">
        <f t="shared" si="7"/>
        <v>0</v>
      </c>
      <c r="U20" s="38"/>
    </row>
    <row r="21" spans="1:21" ht="13.5">
      <c r="A21" s="66" t="s">
        <v>52</v>
      </c>
      <c r="B21" s="66"/>
      <c r="C21" s="14">
        <f>(C15+0.64*C16+0.36*C17+0.16*C18)/(C15+C16+C17+C18)</f>
        <v>0.4533333333333333</v>
      </c>
      <c r="D21" s="14">
        <f aca="true" t="shared" si="8" ref="D21:T21">(D15+0.64*D16+0.36*D17+0.16*D18)/(D15+D16+D17+D18)</f>
        <v>0.62</v>
      </c>
      <c r="E21" s="14">
        <f t="shared" si="8"/>
        <v>0.4666666666666666</v>
      </c>
      <c r="F21" s="14">
        <f t="shared" si="8"/>
        <v>0.4066666666666667</v>
      </c>
      <c r="G21" s="14" t="e">
        <f t="shared" si="8"/>
        <v>#DIV/0!</v>
      </c>
      <c r="H21" s="14">
        <f t="shared" si="8"/>
        <v>0.6666666666666666</v>
      </c>
      <c r="I21" s="14">
        <f t="shared" si="8"/>
        <v>0.6066666666666666</v>
      </c>
      <c r="J21" s="14">
        <f t="shared" si="8"/>
        <v>0.5466666666666667</v>
      </c>
      <c r="K21" s="14">
        <f t="shared" si="8"/>
        <v>0.5466666666666667</v>
      </c>
      <c r="L21" s="14">
        <f t="shared" si="8"/>
        <v>0.7600000000000001</v>
      </c>
      <c r="M21" s="14">
        <f t="shared" si="8"/>
        <v>0.6066666666666666</v>
      </c>
      <c r="N21" s="14">
        <f t="shared" si="8"/>
        <v>0.88</v>
      </c>
      <c r="O21" s="14">
        <f t="shared" si="8"/>
        <v>0.88</v>
      </c>
      <c r="P21" s="14" t="e">
        <f t="shared" si="8"/>
        <v>#DIV/0!</v>
      </c>
      <c r="Q21" s="14" t="e">
        <f t="shared" si="8"/>
        <v>#DIV/0!</v>
      </c>
      <c r="R21" s="14" t="e">
        <f t="shared" si="8"/>
        <v>#DIV/0!</v>
      </c>
      <c r="S21" s="14" t="e">
        <f t="shared" si="8"/>
        <v>#DIV/0!</v>
      </c>
      <c r="T21" s="14" t="e">
        <f t="shared" si="8"/>
        <v>#DIV/0!</v>
      </c>
      <c r="U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H25/COUNT(A5:A14)</f>
        <v>0.16666666666666666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100%-(SUM(C18:T18)/COUNT(A5:A14))</f>
        <v>0.8333333333333334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COUNT(A5:A14)-((SUM(V5:V14)+COUNT(A5:A14))-COUNT(A5:A14))</f>
        <v>1</v>
      </c>
    </row>
    <row r="26" ht="13.5" thickTop="1"/>
  </sheetData>
  <mergeCells count="14">
    <mergeCell ref="A2:A3"/>
    <mergeCell ref="B2:B3"/>
    <mergeCell ref="C2:T2"/>
    <mergeCell ref="A15:B15"/>
    <mergeCell ref="A16:B16"/>
    <mergeCell ref="A17:B17"/>
    <mergeCell ref="A18:B18"/>
    <mergeCell ref="A19:B19"/>
    <mergeCell ref="A20:B20"/>
    <mergeCell ref="A21:B21"/>
    <mergeCell ref="B23:B25"/>
    <mergeCell ref="C23:G23"/>
    <mergeCell ref="C24:G24"/>
    <mergeCell ref="C25:G2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Cyr,полужирный"&amp;14Основная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4">
      <selection activeCell="R25" sqref="R25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20" width="5.75390625" style="0" customWidth="1"/>
    <col min="21" max="21" width="4.75390625" style="0" customWidth="1"/>
  </cols>
  <sheetData>
    <row r="1" spans="3:9" ht="30">
      <c r="C1" s="5" t="s">
        <v>69</v>
      </c>
      <c r="H1" s="1" t="s">
        <v>54</v>
      </c>
      <c r="I1" s="1"/>
    </row>
    <row r="2" spans="1:21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38"/>
    </row>
    <row r="3" spans="1:21" ht="104.25">
      <c r="A3" s="71"/>
      <c r="B3" s="72"/>
      <c r="C3" s="6" t="s">
        <v>36</v>
      </c>
      <c r="D3" s="6" t="s">
        <v>37</v>
      </c>
      <c r="E3" s="6" t="s">
        <v>71</v>
      </c>
      <c r="F3" s="6" t="s">
        <v>99</v>
      </c>
      <c r="G3" s="6"/>
      <c r="H3" s="6" t="s">
        <v>74</v>
      </c>
      <c r="I3" s="6" t="s">
        <v>38</v>
      </c>
      <c r="J3" s="6" t="s">
        <v>40</v>
      </c>
      <c r="K3" s="6" t="s">
        <v>39</v>
      </c>
      <c r="L3" s="6" t="s">
        <v>78</v>
      </c>
      <c r="M3" s="6" t="s">
        <v>42</v>
      </c>
      <c r="N3" s="6" t="s">
        <v>92</v>
      </c>
      <c r="O3" s="6" t="s">
        <v>16</v>
      </c>
      <c r="P3" s="6"/>
      <c r="Q3" s="6"/>
      <c r="R3" s="6"/>
      <c r="S3" s="6"/>
      <c r="T3" s="6"/>
      <c r="U3" s="6" t="s">
        <v>68</v>
      </c>
    </row>
    <row r="4" spans="1:21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8"/>
    </row>
    <row r="5" spans="1:22" ht="13.5">
      <c r="A5" s="7">
        <v>1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9" t="str">
        <f>IF((SUMIF(C5:T5,"&lt;=3")),"","Уд")</f>
        <v>Уд</v>
      </c>
      <c r="V5" s="44">
        <f>(IF(U5="Уд",0,1))</f>
        <v>0</v>
      </c>
    </row>
    <row r="6" spans="1:22" ht="13.5">
      <c r="A6" s="7">
        <v>2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39" t="str">
        <f aca="true" t="shared" si="0" ref="U6:U14">IF((SUMIF(C6:T6,"&lt;=3")),"","Уд")</f>
        <v>Уд</v>
      </c>
      <c r="V6" s="44">
        <f aca="true" t="shared" si="1" ref="V6:V14">(IF(U6="Уд",0,1))</f>
        <v>0</v>
      </c>
    </row>
    <row r="7" spans="1:22" ht="13.5">
      <c r="A7" s="7">
        <v>3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9" t="str">
        <f t="shared" si="0"/>
        <v>Уд</v>
      </c>
      <c r="V7" s="44">
        <f t="shared" si="1"/>
        <v>0</v>
      </c>
    </row>
    <row r="8" spans="1:22" ht="13.5">
      <c r="A8" s="7">
        <v>4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9" t="str">
        <f t="shared" si="0"/>
        <v>Уд</v>
      </c>
      <c r="V8" s="44">
        <f t="shared" si="1"/>
        <v>0</v>
      </c>
    </row>
    <row r="9" spans="1:22" ht="13.5">
      <c r="A9" s="7">
        <v>5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9" t="str">
        <f t="shared" si="0"/>
        <v>Уд</v>
      </c>
      <c r="V9" s="44">
        <f t="shared" si="1"/>
        <v>0</v>
      </c>
    </row>
    <row r="10" spans="1:22" ht="13.5">
      <c r="A10" s="7">
        <v>6</v>
      </c>
      <c r="B10" s="7"/>
      <c r="C10" s="9">
        <v>4</v>
      </c>
      <c r="D10" s="8">
        <v>3</v>
      </c>
      <c r="E10" s="9">
        <v>4</v>
      </c>
      <c r="F10" s="9">
        <v>3</v>
      </c>
      <c r="G10" s="9">
        <v>4</v>
      </c>
      <c r="H10" s="8">
        <v>4</v>
      </c>
      <c r="I10" s="8">
        <v>4</v>
      </c>
      <c r="J10" s="9">
        <v>4</v>
      </c>
      <c r="K10" s="9">
        <v>4</v>
      </c>
      <c r="L10" s="9">
        <v>4</v>
      </c>
      <c r="M10" s="9">
        <v>4</v>
      </c>
      <c r="N10" s="8">
        <v>5</v>
      </c>
      <c r="O10" s="9">
        <v>5</v>
      </c>
      <c r="P10" s="9"/>
      <c r="Q10" s="9"/>
      <c r="R10" s="9"/>
      <c r="S10" s="9"/>
      <c r="T10" s="9"/>
      <c r="U10" s="39">
        <f t="shared" si="0"/>
      </c>
      <c r="V10" s="44">
        <f t="shared" si="1"/>
        <v>1</v>
      </c>
    </row>
    <row r="11" spans="1:22" ht="13.5">
      <c r="A11" s="7">
        <v>7</v>
      </c>
      <c r="B11" s="7"/>
      <c r="C11" s="8">
        <v>4</v>
      </c>
      <c r="D11" s="8">
        <v>4</v>
      </c>
      <c r="E11" s="8">
        <v>4</v>
      </c>
      <c r="F11" s="8">
        <v>4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4</v>
      </c>
      <c r="N11" s="8">
        <v>4</v>
      </c>
      <c r="O11" s="8">
        <v>5</v>
      </c>
      <c r="P11" s="8"/>
      <c r="Q11" s="8"/>
      <c r="R11" s="8"/>
      <c r="S11" s="8"/>
      <c r="T11" s="8"/>
      <c r="U11" s="39" t="str">
        <f t="shared" si="0"/>
        <v>Уд</v>
      </c>
      <c r="V11" s="44">
        <f t="shared" si="1"/>
        <v>0</v>
      </c>
    </row>
    <row r="12" spans="1:22" ht="13.5">
      <c r="A12" s="7">
        <v>8</v>
      </c>
      <c r="B12" s="7"/>
      <c r="C12" s="9"/>
      <c r="D12" s="8"/>
      <c r="E12" s="9"/>
      <c r="F12" s="9"/>
      <c r="G12" s="9"/>
      <c r="H12" s="8"/>
      <c r="I12" s="8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39" t="str">
        <f t="shared" si="0"/>
        <v>Уд</v>
      </c>
      <c r="V12" s="44">
        <f t="shared" si="1"/>
        <v>0</v>
      </c>
    </row>
    <row r="13" spans="1:22" ht="13.5">
      <c r="A13" s="7">
        <v>9</v>
      </c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9" t="str">
        <f t="shared" si="0"/>
        <v>Уд</v>
      </c>
      <c r="V13" s="44">
        <f t="shared" si="1"/>
        <v>0</v>
      </c>
    </row>
    <row r="14" spans="1:22" ht="14.25" thickBot="1">
      <c r="A14" s="42">
        <v>10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39" t="str">
        <f t="shared" si="0"/>
        <v>Уд</v>
      </c>
      <c r="V14" s="44">
        <f t="shared" si="1"/>
        <v>0</v>
      </c>
    </row>
    <row r="15" spans="1:21" ht="14.25" thickTop="1">
      <c r="A15" s="74" t="s">
        <v>46</v>
      </c>
      <c r="B15" s="74"/>
      <c r="C15" s="40">
        <f>SUMIF(C5:C14,"=5")/5</f>
        <v>0</v>
      </c>
      <c r="D15" s="40">
        <f aca="true" t="shared" si="2" ref="D15:T15">SUMIF(D5:D14,"=5")/5</f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1</v>
      </c>
      <c r="O15" s="40">
        <f t="shared" si="2"/>
        <v>2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1"/>
    </row>
    <row r="16" spans="1:21" ht="13.5">
      <c r="A16" s="66" t="s">
        <v>47</v>
      </c>
      <c r="B16" s="66"/>
      <c r="C16" s="10">
        <f>SUMIF(C5:C14,"=4")/4</f>
        <v>2</v>
      </c>
      <c r="D16" s="10">
        <f aca="true" t="shared" si="3" ref="D16:T16">SUMIF(D5:D14,"=4")/4</f>
        <v>1</v>
      </c>
      <c r="E16" s="10">
        <f t="shared" si="3"/>
        <v>2</v>
      </c>
      <c r="F16" s="10">
        <f t="shared" si="3"/>
        <v>1</v>
      </c>
      <c r="G16" s="10">
        <f t="shared" si="3"/>
        <v>2</v>
      </c>
      <c r="H16" s="10">
        <f t="shared" si="3"/>
        <v>2</v>
      </c>
      <c r="I16" s="10">
        <f t="shared" si="3"/>
        <v>2</v>
      </c>
      <c r="J16" s="10">
        <f t="shared" si="3"/>
        <v>2</v>
      </c>
      <c r="K16" s="10">
        <f t="shared" si="3"/>
        <v>2</v>
      </c>
      <c r="L16" s="10">
        <f t="shared" si="3"/>
        <v>2</v>
      </c>
      <c r="M16" s="10">
        <f t="shared" si="3"/>
        <v>2</v>
      </c>
      <c r="N16" s="10">
        <f t="shared" si="3"/>
        <v>1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38"/>
    </row>
    <row r="17" spans="1:21" ht="13.5">
      <c r="A17" s="66" t="s">
        <v>48</v>
      </c>
      <c r="B17" s="66"/>
      <c r="C17" s="10">
        <f>SUMIF(C5:C14,"=3")/3</f>
        <v>0</v>
      </c>
      <c r="D17" s="10">
        <f aca="true" t="shared" si="4" ref="D17:T17">SUMIF(D5:D14,"=3")/3</f>
        <v>1</v>
      </c>
      <c r="E17" s="10">
        <f t="shared" si="4"/>
        <v>0</v>
      </c>
      <c r="F17" s="10">
        <f t="shared" si="4"/>
        <v>1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 t="shared" si="4"/>
        <v>0</v>
      </c>
      <c r="N17" s="10">
        <f t="shared" si="4"/>
        <v>0</v>
      </c>
      <c r="O17" s="10">
        <f t="shared" si="4"/>
        <v>0</v>
      </c>
      <c r="P17" s="10">
        <f t="shared" si="4"/>
        <v>0</v>
      </c>
      <c r="Q17" s="10">
        <f t="shared" si="4"/>
        <v>0</v>
      </c>
      <c r="R17" s="10">
        <f t="shared" si="4"/>
        <v>0</v>
      </c>
      <c r="S17" s="10">
        <f t="shared" si="4"/>
        <v>0</v>
      </c>
      <c r="T17" s="10">
        <f t="shared" si="4"/>
        <v>0</v>
      </c>
      <c r="U17" s="38"/>
    </row>
    <row r="18" spans="1:21" ht="13.5">
      <c r="A18" s="66" t="s">
        <v>49</v>
      </c>
      <c r="B18" s="66"/>
      <c r="C18" s="10">
        <f>SUMIF(C5:C14,"=2")/2</f>
        <v>0</v>
      </c>
      <c r="D18" s="10">
        <f aca="true" t="shared" si="5" ref="D18:T18">SUMIF(D5:D14,"=2")/2</f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  <c r="U18" s="38"/>
    </row>
    <row r="19" spans="1:21" ht="13.5">
      <c r="A19" s="66" t="s">
        <v>50</v>
      </c>
      <c r="B19" s="66"/>
      <c r="C19" s="14">
        <f>SUM(C15:C16)/COUNT($A5:$A14)</f>
        <v>0.2</v>
      </c>
      <c r="D19" s="14">
        <f>SUM(D15:D16)/COUNT($A5:$A14)</f>
        <v>0.1</v>
      </c>
      <c r="E19" s="14">
        <f aca="true" t="shared" si="6" ref="E19:T19">SUM(E15:E16)/COUNT($A5:$A14)</f>
        <v>0.2</v>
      </c>
      <c r="F19" s="14">
        <f t="shared" si="6"/>
        <v>0.1</v>
      </c>
      <c r="G19" s="14">
        <f t="shared" si="6"/>
        <v>0.2</v>
      </c>
      <c r="H19" s="14">
        <f t="shared" si="6"/>
        <v>0.2</v>
      </c>
      <c r="I19" s="14">
        <f t="shared" si="6"/>
        <v>0.2</v>
      </c>
      <c r="J19" s="14">
        <f t="shared" si="6"/>
        <v>0.2</v>
      </c>
      <c r="K19" s="14">
        <f t="shared" si="6"/>
        <v>0.2</v>
      </c>
      <c r="L19" s="14">
        <f t="shared" si="6"/>
        <v>0.2</v>
      </c>
      <c r="M19" s="14">
        <f t="shared" si="6"/>
        <v>0.2</v>
      </c>
      <c r="N19" s="14">
        <f t="shared" si="6"/>
        <v>0.2</v>
      </c>
      <c r="O19" s="14">
        <f t="shared" si="6"/>
        <v>0.2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6"/>
        <v>0</v>
      </c>
      <c r="T19" s="14">
        <f t="shared" si="6"/>
        <v>0</v>
      </c>
      <c r="U19" s="38"/>
    </row>
    <row r="20" spans="1:21" ht="13.5">
      <c r="A20" s="66" t="s">
        <v>51</v>
      </c>
      <c r="B20" s="66"/>
      <c r="C20" s="14">
        <f>SUM(C15:C17)/COUNT($A5:$A14)</f>
        <v>0.2</v>
      </c>
      <c r="D20" s="14">
        <f aca="true" t="shared" si="7" ref="D20:T20">SUM(D15:D17)/COUNT($A5:$A14)</f>
        <v>0.2</v>
      </c>
      <c r="E20" s="14">
        <f t="shared" si="7"/>
        <v>0.2</v>
      </c>
      <c r="F20" s="14">
        <f t="shared" si="7"/>
        <v>0.2</v>
      </c>
      <c r="G20" s="14">
        <f t="shared" si="7"/>
        <v>0.2</v>
      </c>
      <c r="H20" s="14">
        <f t="shared" si="7"/>
        <v>0.2</v>
      </c>
      <c r="I20" s="14">
        <f t="shared" si="7"/>
        <v>0.2</v>
      </c>
      <c r="J20" s="14">
        <f t="shared" si="7"/>
        <v>0.2</v>
      </c>
      <c r="K20" s="14">
        <f t="shared" si="7"/>
        <v>0.2</v>
      </c>
      <c r="L20" s="14">
        <f t="shared" si="7"/>
        <v>0.2</v>
      </c>
      <c r="M20" s="14">
        <f t="shared" si="7"/>
        <v>0.2</v>
      </c>
      <c r="N20" s="14">
        <f t="shared" si="7"/>
        <v>0.2</v>
      </c>
      <c r="O20" s="14">
        <f t="shared" si="7"/>
        <v>0.2</v>
      </c>
      <c r="P20" s="14">
        <f t="shared" si="7"/>
        <v>0</v>
      </c>
      <c r="Q20" s="14">
        <f t="shared" si="7"/>
        <v>0</v>
      </c>
      <c r="R20" s="14">
        <f t="shared" si="7"/>
        <v>0</v>
      </c>
      <c r="S20" s="14">
        <f t="shared" si="7"/>
        <v>0</v>
      </c>
      <c r="T20" s="14">
        <f t="shared" si="7"/>
        <v>0</v>
      </c>
      <c r="U20" s="38"/>
    </row>
    <row r="21" spans="1:21" ht="13.5">
      <c r="A21" s="66" t="s">
        <v>52</v>
      </c>
      <c r="B21" s="66"/>
      <c r="C21" s="14">
        <f>(C15+0.64*C16+0.36*C17+0.16*C18)/(C15+C16+C17+C18)</f>
        <v>0.64</v>
      </c>
      <c r="D21" s="14">
        <f aca="true" t="shared" si="8" ref="D21:T21">(D15+0.64*D16+0.36*D17+0.16*D18)/(D15+D16+D17+D18)</f>
        <v>0.5</v>
      </c>
      <c r="E21" s="14">
        <f t="shared" si="8"/>
        <v>0.64</v>
      </c>
      <c r="F21" s="14">
        <f t="shared" si="8"/>
        <v>0.5</v>
      </c>
      <c r="G21" s="14">
        <f t="shared" si="8"/>
        <v>0.64</v>
      </c>
      <c r="H21" s="14">
        <f t="shared" si="8"/>
        <v>0.64</v>
      </c>
      <c r="I21" s="14">
        <f t="shared" si="8"/>
        <v>0.64</v>
      </c>
      <c r="J21" s="14">
        <f t="shared" si="8"/>
        <v>0.64</v>
      </c>
      <c r="K21" s="14">
        <f t="shared" si="8"/>
        <v>0.64</v>
      </c>
      <c r="L21" s="14">
        <f t="shared" si="8"/>
        <v>0.64</v>
      </c>
      <c r="M21" s="14">
        <f t="shared" si="8"/>
        <v>0.64</v>
      </c>
      <c r="N21" s="14">
        <f t="shared" si="8"/>
        <v>0.8200000000000001</v>
      </c>
      <c r="O21" s="14">
        <f t="shared" si="8"/>
        <v>1</v>
      </c>
      <c r="P21" s="14" t="e">
        <f t="shared" si="8"/>
        <v>#DIV/0!</v>
      </c>
      <c r="Q21" s="14" t="e">
        <f t="shared" si="8"/>
        <v>#DIV/0!</v>
      </c>
      <c r="R21" s="14" t="e">
        <f t="shared" si="8"/>
        <v>#DIV/0!</v>
      </c>
      <c r="S21" s="14" t="e">
        <f t="shared" si="8"/>
        <v>#DIV/0!</v>
      </c>
      <c r="T21" s="14" t="e">
        <f t="shared" si="8"/>
        <v>#DIV/0!</v>
      </c>
      <c r="U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H25/COUNT($A5:$A14)</f>
        <v>0.9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100%-(SUM(C18:T18)/COUNT(A5:A14))</f>
        <v>1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COUNT($A5:$A14)-((SUM($V5:$V14)+COUNT($A5:$A14))-COUNT($A5:$A14))</f>
        <v>9</v>
      </c>
    </row>
    <row r="26" ht="13.5" thickTop="1"/>
  </sheetData>
  <mergeCells count="14">
    <mergeCell ref="A20:B20"/>
    <mergeCell ref="A21:B21"/>
    <mergeCell ref="B23:B25"/>
    <mergeCell ref="C23:G23"/>
    <mergeCell ref="C24:G24"/>
    <mergeCell ref="C25:G25"/>
    <mergeCell ref="A16:B16"/>
    <mergeCell ref="A17:B17"/>
    <mergeCell ref="A18:B18"/>
    <mergeCell ref="A19:B19"/>
    <mergeCell ref="A2:A3"/>
    <mergeCell ref="B2:B3"/>
    <mergeCell ref="C2:T2"/>
    <mergeCell ref="A15:B1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Cyr,полужирный"&amp;14Основная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4">
      <selection activeCell="Q24" sqref="Q24"/>
    </sheetView>
  </sheetViews>
  <sheetFormatPr defaultColWidth="9.00390625" defaultRowHeight="12.75"/>
  <cols>
    <col min="1" max="1" width="3.375" style="0" customWidth="1"/>
    <col min="2" max="2" width="21.375" style="0" customWidth="1"/>
    <col min="3" max="15" width="5.75390625" style="0" customWidth="1"/>
    <col min="16" max="16" width="4.75390625" style="0" customWidth="1"/>
  </cols>
  <sheetData>
    <row r="1" spans="3:9" ht="30">
      <c r="C1" s="5" t="s">
        <v>30</v>
      </c>
      <c r="H1" s="1" t="s">
        <v>54</v>
      </c>
      <c r="I1" s="1"/>
    </row>
    <row r="2" spans="1:16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8"/>
    </row>
    <row r="3" spans="1:16" ht="104.25">
      <c r="A3" s="71"/>
      <c r="B3" s="72"/>
      <c r="C3" s="6" t="s">
        <v>36</v>
      </c>
      <c r="D3" s="6" t="s">
        <v>102</v>
      </c>
      <c r="E3" s="6" t="s">
        <v>71</v>
      </c>
      <c r="F3" s="6" t="s">
        <v>99</v>
      </c>
      <c r="G3" s="6" t="s">
        <v>103</v>
      </c>
      <c r="H3" s="6" t="s">
        <v>92</v>
      </c>
      <c r="I3" s="6" t="s">
        <v>16</v>
      </c>
      <c r="J3" s="6" t="s">
        <v>78</v>
      </c>
      <c r="K3" s="6" t="s">
        <v>42</v>
      </c>
      <c r="L3" s="6"/>
      <c r="M3" s="6"/>
      <c r="N3" s="6"/>
      <c r="O3" s="6"/>
      <c r="P3" s="6" t="s">
        <v>68</v>
      </c>
    </row>
    <row r="4" spans="1:16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38"/>
    </row>
    <row r="5" spans="1:17" ht="13.5">
      <c r="A5" s="7">
        <v>1</v>
      </c>
      <c r="B5" s="7" t="s">
        <v>104</v>
      </c>
      <c r="C5" s="8">
        <v>4</v>
      </c>
      <c r="D5" s="8">
        <v>4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4</v>
      </c>
      <c r="K5" s="8">
        <v>4</v>
      </c>
      <c r="L5" s="8"/>
      <c r="M5" s="8"/>
      <c r="N5" s="8"/>
      <c r="O5" s="8"/>
      <c r="P5" s="39" t="str">
        <f aca="true" t="shared" si="0" ref="P5:P14">IF((SUMIF(C5:O5,"&lt;=3")),"","Уд")</f>
        <v>Уд</v>
      </c>
      <c r="Q5" s="44">
        <f>(IF(P5="Уд",0,1))</f>
        <v>0</v>
      </c>
    </row>
    <row r="6" spans="1:17" ht="13.5">
      <c r="A6" s="7">
        <v>2</v>
      </c>
      <c r="B6" s="7" t="s">
        <v>116</v>
      </c>
      <c r="C6" s="8">
        <v>3</v>
      </c>
      <c r="D6" s="8">
        <v>3</v>
      </c>
      <c r="E6" s="8">
        <v>3</v>
      </c>
      <c r="F6" s="8"/>
      <c r="G6" s="8">
        <v>3</v>
      </c>
      <c r="H6" s="8">
        <v>5</v>
      </c>
      <c r="I6" s="8">
        <v>3</v>
      </c>
      <c r="J6" s="8">
        <v>4</v>
      </c>
      <c r="K6" s="8">
        <v>4</v>
      </c>
      <c r="L6" s="8"/>
      <c r="M6" s="8"/>
      <c r="N6" s="8"/>
      <c r="O6" s="8"/>
      <c r="P6" s="39">
        <f t="shared" si="0"/>
      </c>
      <c r="Q6" s="44">
        <f aca="true" t="shared" si="1" ref="Q6:Q14">(IF(P6="Уд",0,1))</f>
        <v>1</v>
      </c>
    </row>
    <row r="7" spans="1:17" ht="13.5">
      <c r="A7" s="7">
        <v>3</v>
      </c>
      <c r="B7" s="7" t="s">
        <v>106</v>
      </c>
      <c r="C7" s="8">
        <v>5</v>
      </c>
      <c r="D7" s="8">
        <v>5</v>
      </c>
      <c r="E7" s="8">
        <v>5</v>
      </c>
      <c r="F7" s="8">
        <v>5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/>
      <c r="M7" s="8"/>
      <c r="N7" s="8"/>
      <c r="O7" s="8"/>
      <c r="P7" s="39" t="str">
        <f t="shared" si="0"/>
        <v>Уд</v>
      </c>
      <c r="Q7" s="44">
        <f t="shared" si="1"/>
        <v>0</v>
      </c>
    </row>
    <row r="8" spans="1:17" ht="13.5">
      <c r="A8" s="7">
        <v>4</v>
      </c>
      <c r="B8" s="7" t="s">
        <v>109</v>
      </c>
      <c r="C8" s="8">
        <v>4</v>
      </c>
      <c r="D8" s="8">
        <v>4</v>
      </c>
      <c r="E8" s="8">
        <v>4</v>
      </c>
      <c r="F8" s="8">
        <v>4</v>
      </c>
      <c r="G8" s="8">
        <v>4</v>
      </c>
      <c r="H8" s="8">
        <v>5</v>
      </c>
      <c r="I8" s="8">
        <v>4</v>
      </c>
      <c r="J8" s="8">
        <v>5</v>
      </c>
      <c r="K8" s="8">
        <v>5</v>
      </c>
      <c r="L8" s="8"/>
      <c r="M8" s="8"/>
      <c r="N8" s="8"/>
      <c r="O8" s="8"/>
      <c r="P8" s="39" t="str">
        <f t="shared" si="0"/>
        <v>Уд</v>
      </c>
      <c r="Q8" s="44">
        <f t="shared" si="1"/>
        <v>0</v>
      </c>
    </row>
    <row r="9" spans="1:17" ht="13.5">
      <c r="A9" s="7">
        <v>5</v>
      </c>
      <c r="B9" s="7" t="s">
        <v>117</v>
      </c>
      <c r="C9" s="8">
        <v>4</v>
      </c>
      <c r="D9" s="8">
        <v>4</v>
      </c>
      <c r="E9" s="8">
        <v>4</v>
      </c>
      <c r="F9" s="8">
        <v>4</v>
      </c>
      <c r="G9" s="8">
        <v>5</v>
      </c>
      <c r="H9" s="8">
        <v>4</v>
      </c>
      <c r="I9" s="8">
        <v>5</v>
      </c>
      <c r="J9" s="8">
        <v>5</v>
      </c>
      <c r="K9" s="8">
        <v>5</v>
      </c>
      <c r="L9" s="8"/>
      <c r="M9" s="8"/>
      <c r="N9" s="8"/>
      <c r="O9" s="8"/>
      <c r="P9" s="39" t="str">
        <f t="shared" si="0"/>
        <v>Уд</v>
      </c>
      <c r="Q9" s="44">
        <f t="shared" si="1"/>
        <v>0</v>
      </c>
    </row>
    <row r="10" spans="1:17" ht="13.5">
      <c r="A10" s="7">
        <v>6</v>
      </c>
      <c r="B10" s="7" t="s">
        <v>105</v>
      </c>
      <c r="C10" s="9">
        <v>3</v>
      </c>
      <c r="D10" s="8">
        <v>3</v>
      </c>
      <c r="E10" s="9">
        <v>3</v>
      </c>
      <c r="F10" s="9">
        <v>3</v>
      </c>
      <c r="G10" s="9">
        <v>3</v>
      </c>
      <c r="H10" s="8">
        <v>4</v>
      </c>
      <c r="I10" s="8">
        <v>4</v>
      </c>
      <c r="J10" s="9">
        <v>4</v>
      </c>
      <c r="K10" s="9">
        <v>5</v>
      </c>
      <c r="L10" s="9"/>
      <c r="M10" s="8"/>
      <c r="N10" s="9"/>
      <c r="O10" s="8"/>
      <c r="P10" s="39">
        <f t="shared" si="0"/>
      </c>
      <c r="Q10" s="44">
        <f t="shared" si="1"/>
        <v>1</v>
      </c>
    </row>
    <row r="11" spans="1:17" ht="13.5">
      <c r="A11" s="7">
        <v>7</v>
      </c>
      <c r="B11" s="7" t="s">
        <v>114</v>
      </c>
      <c r="C11" s="8">
        <v>4</v>
      </c>
      <c r="D11" s="8">
        <v>4</v>
      </c>
      <c r="E11" s="8">
        <v>4</v>
      </c>
      <c r="F11" s="8">
        <v>4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/>
      <c r="M11" s="8"/>
      <c r="N11" s="8"/>
      <c r="O11" s="8"/>
      <c r="P11" s="39" t="str">
        <f t="shared" si="0"/>
        <v>Уд</v>
      </c>
      <c r="Q11" s="44">
        <f t="shared" si="1"/>
        <v>0</v>
      </c>
    </row>
    <row r="12" spans="1:17" ht="13.5">
      <c r="A12" s="7">
        <v>8</v>
      </c>
      <c r="B12" s="7" t="s">
        <v>107</v>
      </c>
      <c r="C12" s="9"/>
      <c r="D12" s="8"/>
      <c r="E12" s="9"/>
      <c r="F12" s="9"/>
      <c r="G12" s="9"/>
      <c r="H12" s="8"/>
      <c r="I12" s="8"/>
      <c r="J12" s="9"/>
      <c r="K12" s="9"/>
      <c r="L12" s="9"/>
      <c r="M12" s="8"/>
      <c r="N12" s="9"/>
      <c r="O12" s="8"/>
      <c r="P12" s="39" t="str">
        <f t="shared" si="0"/>
        <v>Уд</v>
      </c>
      <c r="Q12" s="44">
        <f t="shared" si="1"/>
        <v>0</v>
      </c>
    </row>
    <row r="13" spans="1:17" ht="13.5">
      <c r="A13" s="7">
        <v>9</v>
      </c>
      <c r="B13" s="7" t="s">
        <v>115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9" t="str">
        <f t="shared" si="0"/>
        <v>Уд</v>
      </c>
      <c r="Q13" s="44">
        <f t="shared" si="1"/>
        <v>0</v>
      </c>
    </row>
    <row r="14" spans="1:17" ht="14.25" thickBot="1">
      <c r="A14" s="42">
        <v>10</v>
      </c>
      <c r="B14" s="42" t="s">
        <v>108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9" t="str">
        <f t="shared" si="0"/>
        <v>Уд</v>
      </c>
      <c r="Q14" s="44">
        <f t="shared" si="1"/>
        <v>0</v>
      </c>
    </row>
    <row r="15" spans="1:16" ht="14.25" thickTop="1">
      <c r="A15" s="74" t="s">
        <v>46</v>
      </c>
      <c r="B15" s="74"/>
      <c r="C15" s="40">
        <f>SUMIF(C5:C14,"=5")/5</f>
        <v>1</v>
      </c>
      <c r="D15" s="40">
        <f aca="true" t="shared" si="2" ref="D15:O15">SUMIF(D5:D14,"=5")/5</f>
        <v>1</v>
      </c>
      <c r="E15" s="40">
        <f t="shared" si="2"/>
        <v>1</v>
      </c>
      <c r="F15" s="40">
        <f t="shared" si="2"/>
        <v>1</v>
      </c>
      <c r="G15" s="40">
        <f t="shared" si="2"/>
        <v>2</v>
      </c>
      <c r="H15" s="40">
        <f t="shared" si="2"/>
        <v>3</v>
      </c>
      <c r="I15" s="40">
        <f t="shared" si="2"/>
        <v>2</v>
      </c>
      <c r="J15" s="40">
        <f t="shared" si="2"/>
        <v>3</v>
      </c>
      <c r="K15" s="40">
        <f t="shared" si="2"/>
        <v>4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1"/>
    </row>
    <row r="16" spans="1:16" ht="13.5">
      <c r="A16" s="66" t="s">
        <v>47</v>
      </c>
      <c r="B16" s="66"/>
      <c r="C16" s="10">
        <f>SUMIF(C5:C14,"=4")/4</f>
        <v>4</v>
      </c>
      <c r="D16" s="10">
        <f aca="true" t="shared" si="3" ref="D16:O16">SUMIF(D5:D14,"=4")/4</f>
        <v>4</v>
      </c>
      <c r="E16" s="10">
        <f t="shared" si="3"/>
        <v>4</v>
      </c>
      <c r="F16" s="10">
        <f t="shared" si="3"/>
        <v>4</v>
      </c>
      <c r="G16" s="10">
        <f t="shared" si="3"/>
        <v>3</v>
      </c>
      <c r="H16" s="10">
        <f t="shared" si="3"/>
        <v>4</v>
      </c>
      <c r="I16" s="10">
        <f t="shared" si="3"/>
        <v>4</v>
      </c>
      <c r="J16" s="10">
        <f t="shared" si="3"/>
        <v>4</v>
      </c>
      <c r="K16" s="10">
        <f t="shared" si="3"/>
        <v>3</v>
      </c>
      <c r="L16" s="10">
        <f t="shared" si="3"/>
        <v>0</v>
      </c>
      <c r="M16" s="10">
        <f>SUMIF(M5:M14,"=4")/4</f>
        <v>0</v>
      </c>
      <c r="N16" s="10">
        <f t="shared" si="3"/>
        <v>0</v>
      </c>
      <c r="O16" s="10">
        <f t="shared" si="3"/>
        <v>0</v>
      </c>
      <c r="P16" s="38"/>
    </row>
    <row r="17" spans="1:16" ht="13.5">
      <c r="A17" s="66" t="s">
        <v>48</v>
      </c>
      <c r="B17" s="66"/>
      <c r="C17" s="10">
        <f>SUMIF(C5:C14,"=3")/3</f>
        <v>2</v>
      </c>
      <c r="D17" s="10">
        <f aca="true" t="shared" si="4" ref="D17:O17">SUMIF(D5:D14,"=3")/3</f>
        <v>2</v>
      </c>
      <c r="E17" s="10">
        <f t="shared" si="4"/>
        <v>2</v>
      </c>
      <c r="F17" s="10">
        <f t="shared" si="4"/>
        <v>1</v>
      </c>
      <c r="G17" s="10">
        <f t="shared" si="4"/>
        <v>2</v>
      </c>
      <c r="H17" s="10">
        <f t="shared" si="4"/>
        <v>0</v>
      </c>
      <c r="I17" s="10">
        <f t="shared" si="4"/>
        <v>1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>SUMIF(M5:M14,"=3")/3</f>
        <v>0</v>
      </c>
      <c r="N17" s="10">
        <f t="shared" si="4"/>
        <v>0</v>
      </c>
      <c r="O17" s="10">
        <f t="shared" si="4"/>
        <v>0</v>
      </c>
      <c r="P17" s="38"/>
    </row>
    <row r="18" spans="1:16" ht="13.5">
      <c r="A18" s="66" t="s">
        <v>49</v>
      </c>
      <c r="B18" s="66"/>
      <c r="C18" s="10">
        <f>SUMIF(C5:C14,"=2")/2</f>
        <v>0</v>
      </c>
      <c r="D18" s="10">
        <f aca="true" t="shared" si="5" ref="D18:O18">SUMIF(D5:D14,"=2")/2</f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>SUMIF(M5:M14,"=2")/2</f>
        <v>0</v>
      </c>
      <c r="N18" s="10">
        <f t="shared" si="5"/>
        <v>0</v>
      </c>
      <c r="O18" s="10">
        <f t="shared" si="5"/>
        <v>0</v>
      </c>
      <c r="P18" s="38"/>
    </row>
    <row r="19" spans="1:16" ht="13.5">
      <c r="A19" s="66" t="s">
        <v>50</v>
      </c>
      <c r="B19" s="66"/>
      <c r="C19" s="14">
        <f>SUM(C15:C16)/COUNT($A5:$A14)</f>
        <v>0.5</v>
      </c>
      <c r="D19" s="14">
        <f>SUM(D15:D16)/COUNT($A5:$A14)</f>
        <v>0.5</v>
      </c>
      <c r="E19" s="14">
        <f aca="true" t="shared" si="6" ref="E19:O19">SUM(E15:E16)/COUNT($A5:$A14)</f>
        <v>0.5</v>
      </c>
      <c r="F19" s="14">
        <f t="shared" si="6"/>
        <v>0.5</v>
      </c>
      <c r="G19" s="14">
        <f t="shared" si="6"/>
        <v>0.5</v>
      </c>
      <c r="H19" s="14">
        <f t="shared" si="6"/>
        <v>0.7</v>
      </c>
      <c r="I19" s="14">
        <f t="shared" si="6"/>
        <v>0.6</v>
      </c>
      <c r="J19" s="14">
        <f t="shared" si="6"/>
        <v>0.7</v>
      </c>
      <c r="K19" s="14">
        <f t="shared" si="6"/>
        <v>0.7</v>
      </c>
      <c r="L19" s="14">
        <f t="shared" si="6"/>
        <v>0</v>
      </c>
      <c r="M19" s="14">
        <f>SUM(M15:M16)/COUNT($A5:$A14)</f>
        <v>0</v>
      </c>
      <c r="N19" s="14">
        <f t="shared" si="6"/>
        <v>0</v>
      </c>
      <c r="O19" s="14">
        <f t="shared" si="6"/>
        <v>0</v>
      </c>
      <c r="P19" s="38"/>
    </row>
    <row r="20" spans="1:16" ht="13.5">
      <c r="A20" s="66" t="s">
        <v>51</v>
      </c>
      <c r="B20" s="66"/>
      <c r="C20" s="14">
        <f>SUM(C15:C17)/COUNT($A5:$A14)</f>
        <v>0.7</v>
      </c>
      <c r="D20" s="14">
        <f aca="true" t="shared" si="7" ref="D20:O20">SUM(D15:D17)/COUNT($A5:$A14)</f>
        <v>0.7</v>
      </c>
      <c r="E20" s="14">
        <f t="shared" si="7"/>
        <v>0.7</v>
      </c>
      <c r="F20" s="14">
        <f t="shared" si="7"/>
        <v>0.6</v>
      </c>
      <c r="G20" s="14">
        <f t="shared" si="7"/>
        <v>0.7</v>
      </c>
      <c r="H20" s="14">
        <f t="shared" si="7"/>
        <v>0.7</v>
      </c>
      <c r="I20" s="14">
        <f t="shared" si="7"/>
        <v>0.7</v>
      </c>
      <c r="J20" s="14">
        <f t="shared" si="7"/>
        <v>0.7</v>
      </c>
      <c r="K20" s="14">
        <f t="shared" si="7"/>
        <v>0.7</v>
      </c>
      <c r="L20" s="14">
        <f t="shared" si="7"/>
        <v>0</v>
      </c>
      <c r="M20" s="14">
        <f>SUM(M15:M17)/COUNT($A5:$A14)</f>
        <v>0</v>
      </c>
      <c r="N20" s="14">
        <f t="shared" si="7"/>
        <v>0</v>
      </c>
      <c r="O20" s="14">
        <f t="shared" si="7"/>
        <v>0</v>
      </c>
      <c r="P20" s="38"/>
    </row>
    <row r="21" spans="1:16" ht="13.5">
      <c r="A21" s="66" t="s">
        <v>52</v>
      </c>
      <c r="B21" s="66"/>
      <c r="C21" s="14">
        <f>(C15+0.64*C16+0.36*C17+0.16*C18)/(C15+C16+C17+C18)</f>
        <v>0.6114285714285714</v>
      </c>
      <c r="D21" s="14">
        <f aca="true" t="shared" si="8" ref="D21:O21">(D15+0.64*D16+0.36*D17+0.16*D18)/(D15+D16+D17+D18)</f>
        <v>0.6114285714285714</v>
      </c>
      <c r="E21" s="14">
        <f t="shared" si="8"/>
        <v>0.6114285714285714</v>
      </c>
      <c r="F21" s="14">
        <f t="shared" si="8"/>
        <v>0.6533333333333333</v>
      </c>
      <c r="G21" s="14">
        <f t="shared" si="8"/>
        <v>0.6628571428571428</v>
      </c>
      <c r="H21" s="14">
        <f t="shared" si="8"/>
        <v>0.7942857142857144</v>
      </c>
      <c r="I21" s="14">
        <f t="shared" si="8"/>
        <v>0.702857142857143</v>
      </c>
      <c r="J21" s="14">
        <f t="shared" si="8"/>
        <v>0.7942857142857144</v>
      </c>
      <c r="K21" s="14">
        <f t="shared" si="8"/>
        <v>0.8457142857142858</v>
      </c>
      <c r="L21" s="14" t="e">
        <f t="shared" si="8"/>
        <v>#DIV/0!</v>
      </c>
      <c r="M21" s="14" t="e">
        <f t="shared" si="8"/>
        <v>#DIV/0!</v>
      </c>
      <c r="N21" s="14" t="e">
        <f t="shared" si="8"/>
        <v>#DIV/0!</v>
      </c>
      <c r="O21" s="14" t="e">
        <f t="shared" si="8"/>
        <v>#DIV/0!</v>
      </c>
      <c r="P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H25/COUNT($A5:$A14)</f>
        <v>0.8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100%-(SUM(C18:O18)/COUNT(A5:A14))</f>
        <v>1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COUNT($A5:$A14)-((SUM($Q5:$Q14)+COUNT($A5:$A14))-COUNT($A5:$A14))</f>
        <v>8</v>
      </c>
    </row>
    <row r="26" ht="13.5" thickTop="1"/>
  </sheetData>
  <mergeCells count="14">
    <mergeCell ref="A2:A3"/>
    <mergeCell ref="B2:B3"/>
    <mergeCell ref="C2:O2"/>
    <mergeCell ref="A15:B15"/>
    <mergeCell ref="A16:B16"/>
    <mergeCell ref="A17:B17"/>
    <mergeCell ref="A18:B18"/>
    <mergeCell ref="A19:B19"/>
    <mergeCell ref="A20:B20"/>
    <mergeCell ref="A21:B21"/>
    <mergeCell ref="B23:B25"/>
    <mergeCell ref="C23:G23"/>
    <mergeCell ref="C24:G24"/>
    <mergeCell ref="C25:G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Cyr,полужирный"&amp;14Начальная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4">
      <selection activeCell="N23" sqref="N23"/>
    </sheetView>
  </sheetViews>
  <sheetFormatPr defaultColWidth="9.00390625" defaultRowHeight="12.75"/>
  <cols>
    <col min="1" max="1" width="3.375" style="0" customWidth="1"/>
    <col min="2" max="2" width="21.375" style="0" customWidth="1"/>
    <col min="3" max="15" width="5.75390625" style="0" customWidth="1"/>
    <col min="16" max="16" width="4.75390625" style="0" customWidth="1"/>
  </cols>
  <sheetData>
    <row r="1" spans="3:9" ht="30">
      <c r="C1" s="5" t="s">
        <v>1</v>
      </c>
      <c r="H1" s="1" t="s">
        <v>54</v>
      </c>
      <c r="I1" s="1"/>
    </row>
    <row r="2" spans="1:16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8"/>
    </row>
    <row r="3" spans="1:16" ht="104.25">
      <c r="A3" s="71"/>
      <c r="B3" s="72"/>
      <c r="C3" s="6" t="s">
        <v>36</v>
      </c>
      <c r="D3" s="6" t="s">
        <v>102</v>
      </c>
      <c r="E3" s="6" t="s">
        <v>71</v>
      </c>
      <c r="F3" s="6" t="s">
        <v>99</v>
      </c>
      <c r="G3" s="6" t="s">
        <v>103</v>
      </c>
      <c r="H3" s="6" t="s">
        <v>92</v>
      </c>
      <c r="I3" s="6" t="s">
        <v>16</v>
      </c>
      <c r="J3" s="6" t="s">
        <v>78</v>
      </c>
      <c r="K3" s="6" t="s">
        <v>42</v>
      </c>
      <c r="L3" s="6"/>
      <c r="M3" s="6"/>
      <c r="N3" s="6"/>
      <c r="O3" s="6"/>
      <c r="P3" s="6" t="s">
        <v>68</v>
      </c>
    </row>
    <row r="4" spans="1:16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38"/>
    </row>
    <row r="5" spans="1:17" ht="13.5">
      <c r="A5" s="7">
        <v>1</v>
      </c>
      <c r="B5" s="7" t="s">
        <v>110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>
        <v>4</v>
      </c>
      <c r="I5" s="8">
        <v>4</v>
      </c>
      <c r="J5" s="8">
        <v>4</v>
      </c>
      <c r="K5" s="8">
        <v>3</v>
      </c>
      <c r="L5" s="8"/>
      <c r="M5" s="8"/>
      <c r="N5" s="8"/>
      <c r="O5" s="8"/>
      <c r="P5" s="39">
        <f aca="true" t="shared" si="0" ref="P5:P14">IF((SUMIF(C5:O5,"&lt;=3")),"","Уд")</f>
      </c>
      <c r="Q5" s="44">
        <f>(IF(P5="Уд",0,1))</f>
        <v>1</v>
      </c>
    </row>
    <row r="6" spans="1:17" ht="13.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9" t="str">
        <f t="shared" si="0"/>
        <v>Уд</v>
      </c>
      <c r="Q6" s="44">
        <f aca="true" t="shared" si="1" ref="Q6:Q14">(IF(P6="Уд",0,1))</f>
        <v>0</v>
      </c>
    </row>
    <row r="7" spans="1:17" ht="13.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9" t="str">
        <f t="shared" si="0"/>
        <v>Уд</v>
      </c>
      <c r="Q7" s="44">
        <f t="shared" si="1"/>
        <v>0</v>
      </c>
    </row>
    <row r="8" spans="1:17" ht="13.5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9" t="str">
        <f t="shared" si="0"/>
        <v>Уд</v>
      </c>
      <c r="Q8" s="44">
        <f t="shared" si="1"/>
        <v>0</v>
      </c>
    </row>
    <row r="9" spans="1:17" ht="13.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9" t="str">
        <f t="shared" si="0"/>
        <v>Уд</v>
      </c>
      <c r="Q9" s="44">
        <f t="shared" si="1"/>
        <v>0</v>
      </c>
    </row>
    <row r="10" spans="1:17" ht="13.5">
      <c r="A10" s="7"/>
      <c r="B10" s="7"/>
      <c r="C10" s="9"/>
      <c r="D10" s="8"/>
      <c r="E10" s="9"/>
      <c r="F10" s="9"/>
      <c r="G10" s="9"/>
      <c r="H10" s="8"/>
      <c r="I10" s="8"/>
      <c r="J10" s="9"/>
      <c r="K10" s="9"/>
      <c r="L10" s="9"/>
      <c r="M10" s="8"/>
      <c r="N10" s="9"/>
      <c r="O10" s="8"/>
      <c r="P10" s="39" t="str">
        <f t="shared" si="0"/>
        <v>Уд</v>
      </c>
      <c r="Q10" s="44">
        <f t="shared" si="1"/>
        <v>0</v>
      </c>
    </row>
    <row r="11" spans="1:17" ht="13.5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9" t="str">
        <f t="shared" si="0"/>
        <v>Уд</v>
      </c>
      <c r="Q11" s="44">
        <f t="shared" si="1"/>
        <v>0</v>
      </c>
    </row>
    <row r="12" spans="1:17" ht="13.5">
      <c r="A12" s="7"/>
      <c r="B12" s="7"/>
      <c r="C12" s="9"/>
      <c r="D12" s="8"/>
      <c r="E12" s="9"/>
      <c r="F12" s="9"/>
      <c r="G12" s="9"/>
      <c r="H12" s="8"/>
      <c r="I12" s="8"/>
      <c r="J12" s="9"/>
      <c r="K12" s="9"/>
      <c r="L12" s="9"/>
      <c r="M12" s="8"/>
      <c r="N12" s="9"/>
      <c r="O12" s="8"/>
      <c r="P12" s="39" t="str">
        <f t="shared" si="0"/>
        <v>Уд</v>
      </c>
      <c r="Q12" s="44">
        <f t="shared" si="1"/>
        <v>0</v>
      </c>
    </row>
    <row r="13" spans="1:17" ht="13.5">
      <c r="A13" s="7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9" t="str">
        <f t="shared" si="0"/>
        <v>Уд</v>
      </c>
      <c r="Q13" s="44">
        <f t="shared" si="1"/>
        <v>0</v>
      </c>
    </row>
    <row r="14" spans="1:17" ht="14.25" thickBo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9" t="str">
        <f t="shared" si="0"/>
        <v>Уд</v>
      </c>
      <c r="Q14" s="44">
        <f t="shared" si="1"/>
        <v>0</v>
      </c>
    </row>
    <row r="15" spans="1:16" ht="14.25" thickTop="1">
      <c r="A15" s="74" t="s">
        <v>46</v>
      </c>
      <c r="B15" s="74"/>
      <c r="C15" s="40">
        <f>SUMIF(C5:C14,"=5")/5</f>
        <v>0</v>
      </c>
      <c r="D15" s="40">
        <f aca="true" t="shared" si="2" ref="D15:O15">SUMIF(D5:D14,"=5")/5</f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1"/>
    </row>
    <row r="16" spans="1:16" ht="13.5">
      <c r="A16" s="66" t="s">
        <v>47</v>
      </c>
      <c r="B16" s="66"/>
      <c r="C16" s="10">
        <f>SUMIF(C5:C14,"=4")/4</f>
        <v>0</v>
      </c>
      <c r="D16" s="10">
        <f>SUMIF(D5:D14,"=4")/4</f>
        <v>0</v>
      </c>
      <c r="E16" s="10">
        <f aca="true" t="shared" si="3" ref="E16:O16">SUMIF(E5:E14,"=4")/4</f>
        <v>0</v>
      </c>
      <c r="F16" s="10">
        <f t="shared" si="3"/>
        <v>0</v>
      </c>
      <c r="G16" s="10">
        <f t="shared" si="3"/>
        <v>0</v>
      </c>
      <c r="H16" s="10">
        <f t="shared" si="3"/>
        <v>1</v>
      </c>
      <c r="I16" s="10">
        <f t="shared" si="3"/>
        <v>1</v>
      </c>
      <c r="J16" s="10">
        <f t="shared" si="3"/>
        <v>1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38"/>
    </row>
    <row r="17" spans="1:16" ht="13.5">
      <c r="A17" s="66" t="s">
        <v>48</v>
      </c>
      <c r="B17" s="66"/>
      <c r="C17" s="10">
        <f>SUMIF(C5:C14,"=3")/3</f>
        <v>1</v>
      </c>
      <c r="D17" s="10">
        <f aca="true" t="shared" si="4" ref="D17:O17">SUMIF(D5:D14,"=3")/3</f>
        <v>1</v>
      </c>
      <c r="E17" s="10">
        <f t="shared" si="4"/>
        <v>1</v>
      </c>
      <c r="F17" s="10">
        <f t="shared" si="4"/>
        <v>1</v>
      </c>
      <c r="G17" s="10">
        <f t="shared" si="4"/>
        <v>1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1</v>
      </c>
      <c r="L17" s="10">
        <f t="shared" si="4"/>
        <v>0</v>
      </c>
      <c r="M17" s="10">
        <f t="shared" si="4"/>
        <v>0</v>
      </c>
      <c r="N17" s="10">
        <f t="shared" si="4"/>
        <v>0</v>
      </c>
      <c r="O17" s="10">
        <f t="shared" si="4"/>
        <v>0</v>
      </c>
      <c r="P17" s="38"/>
    </row>
    <row r="18" spans="1:16" ht="13.5">
      <c r="A18" s="66" t="s">
        <v>49</v>
      </c>
      <c r="B18" s="66"/>
      <c r="C18" s="10">
        <f>SUMIF(C5:C14,"=2")/2</f>
        <v>0</v>
      </c>
      <c r="D18" s="10">
        <f aca="true" t="shared" si="5" ref="D18:O18">SUMIF(D5:D14,"=2")/2</f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38"/>
    </row>
    <row r="19" spans="1:16" ht="13.5">
      <c r="A19" s="66" t="s">
        <v>50</v>
      </c>
      <c r="B19" s="66"/>
      <c r="C19" s="14">
        <f>SUM(C15:C16)/COUNT($A5:$A14)</f>
        <v>0</v>
      </c>
      <c r="D19" s="14">
        <f>SUM(D15:D16)/COUNT($A5:$A14)</f>
        <v>0</v>
      </c>
      <c r="E19" s="14">
        <f aca="true" t="shared" si="6" ref="E19:O19">SUM(E15:E16)/COUNT($A5:$A14)</f>
        <v>0</v>
      </c>
      <c r="F19" s="14">
        <f t="shared" si="6"/>
        <v>0</v>
      </c>
      <c r="G19" s="14">
        <f t="shared" si="6"/>
        <v>0</v>
      </c>
      <c r="H19" s="14">
        <f t="shared" si="6"/>
        <v>1</v>
      </c>
      <c r="I19" s="14">
        <f t="shared" si="6"/>
        <v>1</v>
      </c>
      <c r="J19" s="14">
        <f t="shared" si="6"/>
        <v>1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6"/>
        <v>0</v>
      </c>
      <c r="P19" s="38"/>
    </row>
    <row r="20" spans="1:16" ht="13.5">
      <c r="A20" s="66" t="s">
        <v>51</v>
      </c>
      <c r="B20" s="66"/>
      <c r="C20" s="14">
        <f>SUM(C15:C17)/COUNT($A5:$A14)</f>
        <v>1</v>
      </c>
      <c r="D20" s="14">
        <f aca="true" t="shared" si="7" ref="D20:O20">SUM(D15:D17)/COUNT($A5:$A14)</f>
        <v>1</v>
      </c>
      <c r="E20" s="14">
        <f t="shared" si="7"/>
        <v>1</v>
      </c>
      <c r="F20" s="14">
        <f t="shared" si="7"/>
        <v>1</v>
      </c>
      <c r="G20" s="14">
        <f t="shared" si="7"/>
        <v>1</v>
      </c>
      <c r="H20" s="14">
        <f t="shared" si="7"/>
        <v>1</v>
      </c>
      <c r="I20" s="14">
        <f t="shared" si="7"/>
        <v>1</v>
      </c>
      <c r="J20" s="14">
        <f t="shared" si="7"/>
        <v>1</v>
      </c>
      <c r="K20" s="14">
        <f t="shared" si="7"/>
        <v>1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7"/>
        <v>0</v>
      </c>
      <c r="P20" s="38"/>
    </row>
    <row r="21" spans="1:16" ht="13.5">
      <c r="A21" s="66" t="s">
        <v>52</v>
      </c>
      <c r="B21" s="66"/>
      <c r="C21" s="14">
        <f>(C15+0.64*C16+0.36*C17+0.16*C18)/(C15+C16+C17+C18)</f>
        <v>0.36</v>
      </c>
      <c r="D21" s="14">
        <f aca="true" t="shared" si="8" ref="D21:O21">(D15+0.64*D16+0.36*D17+0.16*D18)/(D15+D16+D17+D18)</f>
        <v>0.36</v>
      </c>
      <c r="E21" s="14">
        <f t="shared" si="8"/>
        <v>0.36</v>
      </c>
      <c r="F21" s="14">
        <f t="shared" si="8"/>
        <v>0.36</v>
      </c>
      <c r="G21" s="14">
        <f t="shared" si="8"/>
        <v>0.36</v>
      </c>
      <c r="H21" s="14">
        <f t="shared" si="8"/>
        <v>0.64</v>
      </c>
      <c r="I21" s="14">
        <f t="shared" si="8"/>
        <v>0.64</v>
      </c>
      <c r="J21" s="14">
        <f t="shared" si="8"/>
        <v>0.64</v>
      </c>
      <c r="K21" s="14">
        <f t="shared" si="8"/>
        <v>0.36</v>
      </c>
      <c r="L21" s="14" t="e">
        <f t="shared" si="8"/>
        <v>#DIV/0!</v>
      </c>
      <c r="M21" s="14" t="e">
        <f t="shared" si="8"/>
        <v>#DIV/0!</v>
      </c>
      <c r="N21" s="14" t="e">
        <f t="shared" si="8"/>
        <v>#DIV/0!</v>
      </c>
      <c r="O21" s="14" t="e">
        <f t="shared" si="8"/>
        <v>#DIV/0!</v>
      </c>
      <c r="P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H25/COUNT($A5:$A14)</f>
        <v>0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100%-(SUM(C18:O18)/COUNT(A5:A14))</f>
        <v>1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COUNT($A5:$A14)-((SUM($Q5:$Q14)+COUNT($A5:$A14))-COUNT($A5:$A14))</f>
        <v>0</v>
      </c>
    </row>
    <row r="26" ht="13.5" thickTop="1"/>
  </sheetData>
  <mergeCells count="14">
    <mergeCell ref="A2:A3"/>
    <mergeCell ref="B2:B3"/>
    <mergeCell ref="C2:O2"/>
    <mergeCell ref="A15:B15"/>
    <mergeCell ref="A16:B16"/>
    <mergeCell ref="A17:B17"/>
    <mergeCell ref="A18:B18"/>
    <mergeCell ref="A19:B19"/>
    <mergeCell ref="A20:B20"/>
    <mergeCell ref="A21:B21"/>
    <mergeCell ref="B23:B25"/>
    <mergeCell ref="C23:G23"/>
    <mergeCell ref="C24:G24"/>
    <mergeCell ref="C25:G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Cyr,полужирный"&amp;14Начальная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4">
      <selection activeCell="J29" sqref="J29"/>
    </sheetView>
  </sheetViews>
  <sheetFormatPr defaultColWidth="9.00390625" defaultRowHeight="12.75"/>
  <cols>
    <col min="1" max="1" width="3.375" style="0" customWidth="1"/>
    <col min="2" max="2" width="21.375" style="0" customWidth="1"/>
    <col min="3" max="15" width="5.75390625" style="0" customWidth="1"/>
    <col min="16" max="16" width="4.75390625" style="0" customWidth="1"/>
  </cols>
  <sheetData>
    <row r="1" spans="3:9" ht="30">
      <c r="C1" s="5" t="s">
        <v>29</v>
      </c>
      <c r="H1" s="1" t="s">
        <v>54</v>
      </c>
      <c r="I1" s="1"/>
    </row>
    <row r="2" spans="1:16" ht="15.75">
      <c r="A2" s="70" t="s">
        <v>33</v>
      </c>
      <c r="B2" s="72" t="s">
        <v>34</v>
      </c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8"/>
    </row>
    <row r="3" spans="1:16" ht="104.25">
      <c r="A3" s="71"/>
      <c r="B3" s="72"/>
      <c r="C3" s="6" t="s">
        <v>36</v>
      </c>
      <c r="D3" s="6" t="s">
        <v>102</v>
      </c>
      <c r="E3" s="6" t="s">
        <v>71</v>
      </c>
      <c r="F3" s="6" t="s">
        <v>99</v>
      </c>
      <c r="G3" s="6" t="s">
        <v>103</v>
      </c>
      <c r="H3" s="6" t="s">
        <v>92</v>
      </c>
      <c r="I3" s="6" t="s">
        <v>16</v>
      </c>
      <c r="J3" s="6" t="s">
        <v>78</v>
      </c>
      <c r="K3" s="6" t="s">
        <v>42</v>
      </c>
      <c r="L3" s="6"/>
      <c r="M3" s="6"/>
      <c r="N3" s="6"/>
      <c r="O3" s="6"/>
      <c r="P3" s="6" t="s">
        <v>68</v>
      </c>
    </row>
    <row r="4" spans="1:16" ht="15">
      <c r="A4" s="7"/>
      <c r="B4" s="13" t="s">
        <v>43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38"/>
    </row>
    <row r="5" spans="1:17" ht="13.5">
      <c r="A5" s="7">
        <v>1</v>
      </c>
      <c r="B5" s="7"/>
      <c r="C5" s="8">
        <v>4</v>
      </c>
      <c r="D5" s="8">
        <v>4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4</v>
      </c>
      <c r="K5" s="8">
        <v>4</v>
      </c>
      <c r="L5" s="8"/>
      <c r="M5" s="8"/>
      <c r="N5" s="8"/>
      <c r="O5" s="8"/>
      <c r="P5" s="39" t="str">
        <f aca="true" t="shared" si="0" ref="P5:P14">IF((SUMIF(C5:O5,"&lt;=3")),"","Уд")</f>
        <v>Уд</v>
      </c>
      <c r="Q5" s="44">
        <f>(IF(P5="Уд",0,1))</f>
        <v>0</v>
      </c>
    </row>
    <row r="6" spans="1:17" ht="13.5">
      <c r="A6" s="7">
        <v>2</v>
      </c>
      <c r="B6" s="7"/>
      <c r="C6" s="8">
        <v>4</v>
      </c>
      <c r="D6" s="8">
        <v>4</v>
      </c>
      <c r="E6" s="8">
        <v>4</v>
      </c>
      <c r="F6" s="8">
        <v>4</v>
      </c>
      <c r="G6" s="8">
        <v>4</v>
      </c>
      <c r="H6" s="8">
        <v>4</v>
      </c>
      <c r="I6" s="8">
        <v>4</v>
      </c>
      <c r="J6" s="8">
        <v>4</v>
      </c>
      <c r="K6" s="8">
        <v>4</v>
      </c>
      <c r="L6" s="8"/>
      <c r="M6" s="8"/>
      <c r="N6" s="8"/>
      <c r="O6" s="8"/>
      <c r="P6" s="39" t="str">
        <f t="shared" si="0"/>
        <v>Уд</v>
      </c>
      <c r="Q6" s="44">
        <f aca="true" t="shared" si="1" ref="Q6:Q14">(IF(P6="Уд",0,1))</f>
        <v>0</v>
      </c>
    </row>
    <row r="7" spans="1:17" ht="13.5">
      <c r="A7" s="7">
        <v>3</v>
      </c>
      <c r="B7" s="7"/>
      <c r="C7" s="8">
        <v>5</v>
      </c>
      <c r="D7" s="8">
        <v>5</v>
      </c>
      <c r="E7" s="8">
        <v>5</v>
      </c>
      <c r="F7" s="8">
        <v>5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/>
      <c r="M7" s="8"/>
      <c r="N7" s="8"/>
      <c r="O7" s="8"/>
      <c r="P7" s="39" t="str">
        <f t="shared" si="0"/>
        <v>Уд</v>
      </c>
      <c r="Q7" s="44">
        <f t="shared" si="1"/>
        <v>0</v>
      </c>
    </row>
    <row r="8" spans="1:17" ht="13.5">
      <c r="A8" s="7">
        <v>4</v>
      </c>
      <c r="B8" s="7"/>
      <c r="C8" s="8">
        <v>5</v>
      </c>
      <c r="D8" s="8">
        <v>4</v>
      </c>
      <c r="E8" s="8">
        <v>4</v>
      </c>
      <c r="F8" s="8">
        <v>5</v>
      </c>
      <c r="G8" s="8">
        <v>5</v>
      </c>
      <c r="H8" s="8">
        <v>4</v>
      </c>
      <c r="I8" s="8">
        <v>4</v>
      </c>
      <c r="J8" s="8">
        <v>4</v>
      </c>
      <c r="K8" s="8">
        <v>4</v>
      </c>
      <c r="L8" s="8"/>
      <c r="M8" s="8"/>
      <c r="N8" s="8"/>
      <c r="O8" s="8"/>
      <c r="P8" s="39" t="str">
        <f t="shared" si="0"/>
        <v>Уд</v>
      </c>
      <c r="Q8" s="44">
        <f t="shared" si="1"/>
        <v>0</v>
      </c>
    </row>
    <row r="9" spans="1:17" ht="13.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9" t="str">
        <f t="shared" si="0"/>
        <v>Уд</v>
      </c>
      <c r="Q9" s="44">
        <f t="shared" si="1"/>
        <v>0</v>
      </c>
    </row>
    <row r="10" spans="1:17" ht="13.5">
      <c r="A10" s="7"/>
      <c r="B10" s="7"/>
      <c r="C10" s="9"/>
      <c r="D10" s="8"/>
      <c r="E10" s="9"/>
      <c r="F10" s="9"/>
      <c r="G10" s="9"/>
      <c r="H10" s="8"/>
      <c r="I10" s="8"/>
      <c r="J10" s="9"/>
      <c r="K10" s="9"/>
      <c r="L10" s="9"/>
      <c r="M10" s="8"/>
      <c r="N10" s="9"/>
      <c r="O10" s="8"/>
      <c r="P10" s="39" t="str">
        <f t="shared" si="0"/>
        <v>Уд</v>
      </c>
      <c r="Q10" s="44">
        <f t="shared" si="1"/>
        <v>0</v>
      </c>
    </row>
    <row r="11" spans="1:17" ht="13.5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9" t="str">
        <f t="shared" si="0"/>
        <v>Уд</v>
      </c>
      <c r="Q11" s="44">
        <f t="shared" si="1"/>
        <v>0</v>
      </c>
    </row>
    <row r="12" spans="1:17" ht="13.5">
      <c r="A12" s="7"/>
      <c r="B12" s="7"/>
      <c r="C12" s="9"/>
      <c r="D12" s="8"/>
      <c r="E12" s="9"/>
      <c r="F12" s="9"/>
      <c r="G12" s="9"/>
      <c r="H12" s="8"/>
      <c r="I12" s="8"/>
      <c r="J12" s="9"/>
      <c r="K12" s="9"/>
      <c r="L12" s="9"/>
      <c r="M12" s="8"/>
      <c r="N12" s="9"/>
      <c r="O12" s="8"/>
      <c r="P12" s="39" t="str">
        <f t="shared" si="0"/>
        <v>Уд</v>
      </c>
      <c r="Q12" s="44">
        <f t="shared" si="1"/>
        <v>0</v>
      </c>
    </row>
    <row r="13" spans="1:17" ht="13.5">
      <c r="A13" s="7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9" t="str">
        <f t="shared" si="0"/>
        <v>Уд</v>
      </c>
      <c r="Q13" s="44">
        <f t="shared" si="1"/>
        <v>0</v>
      </c>
    </row>
    <row r="14" spans="1:17" ht="14.25" thickBo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9" t="str">
        <f t="shared" si="0"/>
        <v>Уд</v>
      </c>
      <c r="Q14" s="44">
        <f t="shared" si="1"/>
        <v>0</v>
      </c>
    </row>
    <row r="15" spans="1:16" ht="14.25" thickTop="1">
      <c r="A15" s="74" t="s">
        <v>46</v>
      </c>
      <c r="B15" s="74"/>
      <c r="C15" s="40">
        <f>SUMIF(C5:C14,"=5")/5</f>
        <v>2</v>
      </c>
      <c r="D15" s="40">
        <f aca="true" t="shared" si="2" ref="D15:O15">SUMIF(D5:D14,"=5")/5</f>
        <v>1</v>
      </c>
      <c r="E15" s="40">
        <f t="shared" si="2"/>
        <v>1</v>
      </c>
      <c r="F15" s="40">
        <f t="shared" si="2"/>
        <v>2</v>
      </c>
      <c r="G15" s="40">
        <f t="shared" si="2"/>
        <v>2</v>
      </c>
      <c r="H15" s="40">
        <f t="shared" si="2"/>
        <v>1</v>
      </c>
      <c r="I15" s="40">
        <f t="shared" si="2"/>
        <v>1</v>
      </c>
      <c r="J15" s="40">
        <f t="shared" si="2"/>
        <v>1</v>
      </c>
      <c r="K15" s="40">
        <f t="shared" si="2"/>
        <v>1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1"/>
    </row>
    <row r="16" spans="1:16" ht="13.5">
      <c r="A16" s="66" t="s">
        <v>47</v>
      </c>
      <c r="B16" s="66"/>
      <c r="C16" s="10">
        <f>SUMIF(C5:C14,"=4")/4</f>
        <v>2</v>
      </c>
      <c r="D16" s="10">
        <f aca="true" t="shared" si="3" ref="D16:O16">SUMIF(D5:D14,"=4")/4</f>
        <v>3</v>
      </c>
      <c r="E16" s="10">
        <f t="shared" si="3"/>
        <v>3</v>
      </c>
      <c r="F16" s="10">
        <f t="shared" si="3"/>
        <v>2</v>
      </c>
      <c r="G16" s="10">
        <f t="shared" si="3"/>
        <v>2</v>
      </c>
      <c r="H16" s="10">
        <f t="shared" si="3"/>
        <v>3</v>
      </c>
      <c r="I16" s="10">
        <f t="shared" si="3"/>
        <v>3</v>
      </c>
      <c r="J16" s="10">
        <f t="shared" si="3"/>
        <v>3</v>
      </c>
      <c r="K16" s="10">
        <f t="shared" si="3"/>
        <v>3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38"/>
    </row>
    <row r="17" spans="1:16" ht="13.5">
      <c r="A17" s="66" t="s">
        <v>48</v>
      </c>
      <c r="B17" s="66"/>
      <c r="C17" s="10">
        <f>SUMIF(C5:C14,"=3")/3</f>
        <v>0</v>
      </c>
      <c r="D17" s="10">
        <f aca="true" t="shared" si="4" ref="D17:O17">SUMIF(D5:D14,"=3")/3</f>
        <v>0</v>
      </c>
      <c r="E17" s="10">
        <f t="shared" si="4"/>
        <v>0</v>
      </c>
      <c r="F17" s="10">
        <f t="shared" si="4"/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 t="shared" si="4"/>
        <v>0</v>
      </c>
      <c r="N17" s="10">
        <f t="shared" si="4"/>
        <v>0</v>
      </c>
      <c r="O17" s="10">
        <f t="shared" si="4"/>
        <v>0</v>
      </c>
      <c r="P17" s="38"/>
    </row>
    <row r="18" spans="1:16" ht="13.5">
      <c r="A18" s="66" t="s">
        <v>49</v>
      </c>
      <c r="B18" s="66"/>
      <c r="C18" s="10">
        <f>SUMIF(C5:C14,"=2")/2</f>
        <v>0</v>
      </c>
      <c r="D18" s="10">
        <f aca="true" t="shared" si="5" ref="D18:O18">SUMIF(D5:D14,"=2")/2</f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38"/>
    </row>
    <row r="19" spans="1:16" ht="13.5">
      <c r="A19" s="66" t="s">
        <v>50</v>
      </c>
      <c r="B19" s="66"/>
      <c r="C19" s="14">
        <f>SUM(C15:C16)/COUNT($A5:$A14)</f>
        <v>1</v>
      </c>
      <c r="D19" s="14">
        <f>SUM(D15:D16)/COUNT($A5:$A14)</f>
        <v>1</v>
      </c>
      <c r="E19" s="14">
        <f aca="true" t="shared" si="6" ref="E19:O19">SUM(E15:E16)/COUNT($A5:$A14)</f>
        <v>1</v>
      </c>
      <c r="F19" s="14">
        <f t="shared" si="6"/>
        <v>1</v>
      </c>
      <c r="G19" s="14">
        <f t="shared" si="6"/>
        <v>1</v>
      </c>
      <c r="H19" s="14">
        <f t="shared" si="6"/>
        <v>1</v>
      </c>
      <c r="I19" s="14">
        <f t="shared" si="6"/>
        <v>1</v>
      </c>
      <c r="J19" s="14">
        <f t="shared" si="6"/>
        <v>1</v>
      </c>
      <c r="K19" s="14">
        <f t="shared" si="6"/>
        <v>1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6"/>
        <v>0</v>
      </c>
      <c r="P19" s="38"/>
    </row>
    <row r="20" spans="1:16" ht="13.5">
      <c r="A20" s="66" t="s">
        <v>51</v>
      </c>
      <c r="B20" s="66"/>
      <c r="C20" s="14">
        <f>SUM(C15:C17)/COUNT($A5:$A14)</f>
        <v>1</v>
      </c>
      <c r="D20" s="14">
        <f aca="true" t="shared" si="7" ref="D20:O20">SUM(D15:D17)/COUNT($A5:$A14)</f>
        <v>1</v>
      </c>
      <c r="E20" s="14">
        <f t="shared" si="7"/>
        <v>1</v>
      </c>
      <c r="F20" s="14">
        <f t="shared" si="7"/>
        <v>1</v>
      </c>
      <c r="G20" s="14">
        <f t="shared" si="7"/>
        <v>1</v>
      </c>
      <c r="H20" s="14">
        <f t="shared" si="7"/>
        <v>1</v>
      </c>
      <c r="I20" s="14">
        <f t="shared" si="7"/>
        <v>1</v>
      </c>
      <c r="J20" s="14">
        <f t="shared" si="7"/>
        <v>1</v>
      </c>
      <c r="K20" s="14">
        <f t="shared" si="7"/>
        <v>1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7"/>
        <v>0</v>
      </c>
      <c r="P20" s="38"/>
    </row>
    <row r="21" spans="1:16" ht="13.5">
      <c r="A21" s="66" t="s">
        <v>52</v>
      </c>
      <c r="B21" s="66"/>
      <c r="C21" s="14">
        <f>(C15+0.64*C16+0.36*C17+0.16*C18)/(C15+C16+C17+C18)</f>
        <v>0.8200000000000001</v>
      </c>
      <c r="D21" s="14">
        <f aca="true" t="shared" si="8" ref="D21:O21">(D15+0.64*D16+0.36*D17+0.16*D18)/(D15+D16+D17+D18)</f>
        <v>0.73</v>
      </c>
      <c r="E21" s="14">
        <f t="shared" si="8"/>
        <v>0.73</v>
      </c>
      <c r="F21" s="14">
        <f t="shared" si="8"/>
        <v>0.8200000000000001</v>
      </c>
      <c r="G21" s="14">
        <f t="shared" si="8"/>
        <v>0.8200000000000001</v>
      </c>
      <c r="H21" s="14">
        <f t="shared" si="8"/>
        <v>0.73</v>
      </c>
      <c r="I21" s="14">
        <f t="shared" si="8"/>
        <v>0.73</v>
      </c>
      <c r="J21" s="14">
        <f t="shared" si="8"/>
        <v>0.73</v>
      </c>
      <c r="K21" s="14">
        <f t="shared" si="8"/>
        <v>0.73</v>
      </c>
      <c r="L21" s="14" t="e">
        <f t="shared" si="8"/>
        <v>#DIV/0!</v>
      </c>
      <c r="M21" s="14" t="e">
        <f t="shared" si="8"/>
        <v>#DIV/0!</v>
      </c>
      <c r="N21" s="14" t="e">
        <f t="shared" si="8"/>
        <v>#DIV/0!</v>
      </c>
      <c r="O21" s="14" t="e">
        <f t="shared" si="8"/>
        <v>#DIV/0!</v>
      </c>
      <c r="P21" s="38"/>
    </row>
    <row r="22" ht="13.5" thickBot="1"/>
    <row r="23" spans="2:8" ht="15" thickBot="1" thickTop="1">
      <c r="B23" s="67" t="s">
        <v>53</v>
      </c>
      <c r="C23" s="63" t="s">
        <v>50</v>
      </c>
      <c r="D23" s="64"/>
      <c r="E23" s="64"/>
      <c r="F23" s="64"/>
      <c r="G23" s="65"/>
      <c r="H23" s="11">
        <f>H25/COUNT($A5:$A14)</f>
        <v>1</v>
      </c>
    </row>
    <row r="24" spans="2:8" ht="15" thickBot="1" thickTop="1">
      <c r="B24" s="68"/>
      <c r="C24" s="63" t="s">
        <v>51</v>
      </c>
      <c r="D24" s="64"/>
      <c r="E24" s="64"/>
      <c r="F24" s="64"/>
      <c r="G24" s="65"/>
      <c r="H24" s="11">
        <f>100%-(SUM(C18:O18)/COUNT(A5:A14))</f>
        <v>1</v>
      </c>
    </row>
    <row r="25" spans="2:8" ht="15" thickBot="1" thickTop="1">
      <c r="B25" s="69"/>
      <c r="C25" s="63" t="s">
        <v>67</v>
      </c>
      <c r="D25" s="64"/>
      <c r="E25" s="64"/>
      <c r="F25" s="64"/>
      <c r="G25" s="65"/>
      <c r="H25" s="12">
        <f>COUNT($A5:$A14)-((SUM($Q5:$Q14)+COUNT($A5:$A14))-COUNT($A5:$A14))</f>
        <v>4</v>
      </c>
    </row>
    <row r="26" ht="13.5" thickTop="1"/>
  </sheetData>
  <mergeCells count="14">
    <mergeCell ref="A2:A3"/>
    <mergeCell ref="B2:B3"/>
    <mergeCell ref="A15:B15"/>
    <mergeCell ref="C2:O2"/>
    <mergeCell ref="A16:B16"/>
    <mergeCell ref="A17:B17"/>
    <mergeCell ref="A18:B18"/>
    <mergeCell ref="A19:B19"/>
    <mergeCell ref="A20:B20"/>
    <mergeCell ref="A21:B21"/>
    <mergeCell ref="B23:B25"/>
    <mergeCell ref="C23:G23"/>
    <mergeCell ref="C24:G24"/>
    <mergeCell ref="C25:G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Cyr,полужирный"&amp;14Начальная школа&amp;RМОУ ООШ с. Малый Мелик
Балашовского района
Саратовской области</oddHeader>
    <oddFooter>&amp;C2009-2010 учебный год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E23" sqref="E23"/>
    </sheetView>
  </sheetViews>
  <sheetFormatPr defaultColWidth="9.00390625" defaultRowHeight="12.75"/>
  <cols>
    <col min="1" max="1" width="3.75390625" style="0" customWidth="1"/>
    <col min="2" max="2" width="21.75390625" style="0" customWidth="1"/>
    <col min="11" max="11" width="14.00390625" style="0" customWidth="1"/>
    <col min="15" max="15" width="23.375" style="0" customWidth="1"/>
    <col min="16" max="16" width="21.125" style="0" customWidth="1"/>
    <col min="19" max="19" width="24.125" style="0" customWidth="1"/>
    <col min="20" max="20" width="20.375" style="0" customWidth="1"/>
  </cols>
  <sheetData>
    <row r="1" spans="2:11" s="28" customFormat="1" ht="15.75">
      <c r="B1" s="26"/>
      <c r="C1" s="16"/>
      <c r="D1" s="16"/>
      <c r="E1" s="16"/>
      <c r="F1" s="16"/>
      <c r="G1" s="16"/>
      <c r="H1" s="27"/>
      <c r="I1" s="16"/>
      <c r="J1" s="16"/>
      <c r="K1" s="16"/>
    </row>
    <row r="2" spans="2:11" s="28" customFormat="1" ht="18.75">
      <c r="B2" s="52" t="s">
        <v>111</v>
      </c>
      <c r="C2" s="16"/>
      <c r="D2" s="16"/>
      <c r="E2" s="16"/>
      <c r="F2" s="16"/>
      <c r="G2" s="16"/>
      <c r="H2" s="27"/>
      <c r="I2" s="16"/>
      <c r="J2" s="16"/>
      <c r="K2" s="16"/>
    </row>
    <row r="3" spans="2:11" ht="13.5">
      <c r="B3" s="24"/>
      <c r="C3" s="23"/>
      <c r="D3" s="23"/>
      <c r="E3" s="23"/>
      <c r="F3" s="23"/>
      <c r="G3" s="23"/>
      <c r="H3" s="23"/>
      <c r="I3" s="23"/>
      <c r="J3" s="23"/>
      <c r="K3" s="23"/>
    </row>
    <row r="4" spans="1:11" ht="30" customHeight="1">
      <c r="A4" s="38"/>
      <c r="B4" s="18" t="s">
        <v>0</v>
      </c>
      <c r="C4" s="76" t="s">
        <v>28</v>
      </c>
      <c r="D4" s="76"/>
      <c r="E4" s="76" t="s">
        <v>29</v>
      </c>
      <c r="F4" s="76"/>
      <c r="G4" s="76" t="s">
        <v>1</v>
      </c>
      <c r="H4" s="76"/>
      <c r="I4" s="76" t="s">
        <v>30</v>
      </c>
      <c r="J4" s="76"/>
      <c r="K4" s="75" t="s">
        <v>27</v>
      </c>
    </row>
    <row r="5" spans="1:11" ht="15" customHeight="1">
      <c r="A5" s="38"/>
      <c r="B5" s="19"/>
      <c r="C5" s="53" t="s">
        <v>20</v>
      </c>
      <c r="D5" s="53" t="s">
        <v>21</v>
      </c>
      <c r="E5" s="53" t="s">
        <v>20</v>
      </c>
      <c r="F5" s="53" t="s">
        <v>21</v>
      </c>
      <c r="G5" s="53" t="s">
        <v>20</v>
      </c>
      <c r="H5" s="53" t="s">
        <v>21</v>
      </c>
      <c r="I5" s="53" t="s">
        <v>20</v>
      </c>
      <c r="J5" s="53" t="s">
        <v>21</v>
      </c>
      <c r="K5" s="75"/>
    </row>
    <row r="6" spans="1:11" ht="15">
      <c r="A6" s="20">
        <v>1</v>
      </c>
      <c r="B6" s="22" t="s">
        <v>4</v>
      </c>
      <c r="C6" s="55"/>
      <c r="D6" s="55"/>
      <c r="E6" s="54">
        <f>2!C19</f>
        <v>1</v>
      </c>
      <c r="F6" s="54">
        <f>2!C20</f>
        <v>1</v>
      </c>
      <c r="G6" s="54">
        <f>3!C19</f>
        <v>0</v>
      </c>
      <c r="H6" s="54">
        <f>3!C20</f>
        <v>1</v>
      </c>
      <c r="I6" s="54">
        <f>4!C19</f>
        <v>0.5</v>
      </c>
      <c r="J6" s="54">
        <f>4!C20</f>
        <v>0.7</v>
      </c>
      <c r="K6" s="49">
        <f>SUM(E6,G6,I6)/COUNT(E6,G6,I6)</f>
        <v>0.5</v>
      </c>
    </row>
    <row r="7" spans="1:11" ht="15">
      <c r="A7" s="20">
        <v>2</v>
      </c>
      <c r="B7" s="22" t="s">
        <v>31</v>
      </c>
      <c r="C7" s="55"/>
      <c r="D7" s="55"/>
      <c r="E7" s="54">
        <f>2!D19</f>
        <v>1</v>
      </c>
      <c r="F7" s="54">
        <f>2!D20</f>
        <v>1</v>
      </c>
      <c r="G7" s="54">
        <f>3!D19</f>
        <v>0</v>
      </c>
      <c r="H7" s="54">
        <f>3!D20</f>
        <v>1</v>
      </c>
      <c r="I7" s="54">
        <f>4!D19</f>
        <v>0.5</v>
      </c>
      <c r="J7" s="54">
        <f>4!D20</f>
        <v>0.7</v>
      </c>
      <c r="K7" s="49">
        <f aca="true" t="shared" si="0" ref="K7:K19">SUM(E7,G7,I7)/COUNT(E7,G7,I7)</f>
        <v>0.5</v>
      </c>
    </row>
    <row r="8" spans="1:11" ht="15">
      <c r="A8" s="20">
        <v>3</v>
      </c>
      <c r="B8" s="22" t="s">
        <v>6</v>
      </c>
      <c r="C8" s="55"/>
      <c r="D8" s="55"/>
      <c r="E8" s="54">
        <f>2!E19</f>
        <v>1</v>
      </c>
      <c r="F8" s="54">
        <f>2!E20</f>
        <v>1</v>
      </c>
      <c r="G8" s="54">
        <f>3!E19</f>
        <v>0</v>
      </c>
      <c r="H8" s="54">
        <f>3!E20</f>
        <v>1</v>
      </c>
      <c r="I8" s="54">
        <f>4!E19</f>
        <v>0.5</v>
      </c>
      <c r="J8" s="54">
        <f>4!E20</f>
        <v>0.7</v>
      </c>
      <c r="K8" s="49">
        <f t="shared" si="0"/>
        <v>0.5</v>
      </c>
    </row>
    <row r="9" spans="1:11" ht="15">
      <c r="A9" s="20">
        <v>4</v>
      </c>
      <c r="B9" s="22" t="s">
        <v>7</v>
      </c>
      <c r="C9" s="55"/>
      <c r="D9" s="55"/>
      <c r="E9" s="54">
        <f>2!F19</f>
        <v>1</v>
      </c>
      <c r="F9" s="54">
        <f>2!F20</f>
        <v>1</v>
      </c>
      <c r="G9" s="54">
        <f>3!F19</f>
        <v>0</v>
      </c>
      <c r="H9" s="54">
        <f>3!F20</f>
        <v>1</v>
      </c>
      <c r="I9" s="54">
        <f>4!F19</f>
        <v>0.5</v>
      </c>
      <c r="J9" s="54">
        <f>4!F20</f>
        <v>0.6</v>
      </c>
      <c r="K9" s="49">
        <f t="shared" si="0"/>
        <v>0.5</v>
      </c>
    </row>
    <row r="10" spans="1:11" ht="15">
      <c r="A10" s="20">
        <v>5</v>
      </c>
      <c r="B10" s="22" t="s">
        <v>23</v>
      </c>
      <c r="C10" s="55"/>
      <c r="D10" s="55"/>
      <c r="E10" s="54">
        <f>2!G19</f>
        <v>1</v>
      </c>
      <c r="F10" s="54">
        <f>2!G20</f>
        <v>1</v>
      </c>
      <c r="G10" s="54">
        <f>3!G19</f>
        <v>0</v>
      </c>
      <c r="H10" s="54">
        <f>3!G20</f>
        <v>1</v>
      </c>
      <c r="I10" s="54">
        <f>4!G19</f>
        <v>0.5</v>
      </c>
      <c r="J10" s="54">
        <f>4!G20</f>
        <v>0.7</v>
      </c>
      <c r="K10" s="49">
        <f t="shared" si="0"/>
        <v>0.5</v>
      </c>
    </row>
    <row r="11" spans="1:11" ht="15">
      <c r="A11" s="20">
        <v>6</v>
      </c>
      <c r="B11" s="22" t="s">
        <v>17</v>
      </c>
      <c r="C11" s="55"/>
      <c r="D11" s="55"/>
      <c r="E11" s="54">
        <f>2!H19</f>
        <v>1</v>
      </c>
      <c r="F11" s="54">
        <f>2!H20</f>
        <v>1</v>
      </c>
      <c r="G11" s="54">
        <f>3!H19</f>
        <v>1</v>
      </c>
      <c r="H11" s="54">
        <f>3!H20</f>
        <v>1</v>
      </c>
      <c r="I11" s="54">
        <f>4!H19</f>
        <v>0.7</v>
      </c>
      <c r="J11" s="54">
        <f>4!H20</f>
        <v>0.7</v>
      </c>
      <c r="K11" s="49">
        <f t="shared" si="0"/>
        <v>0.9</v>
      </c>
    </row>
    <row r="12" spans="1:11" ht="15">
      <c r="A12" s="20">
        <v>7</v>
      </c>
      <c r="B12" s="22" t="s">
        <v>16</v>
      </c>
      <c r="C12" s="55"/>
      <c r="D12" s="55"/>
      <c r="E12" s="54">
        <f>2!I19</f>
        <v>1</v>
      </c>
      <c r="F12" s="54">
        <f>2!I20</f>
        <v>1</v>
      </c>
      <c r="G12" s="54">
        <f>3!I19</f>
        <v>1</v>
      </c>
      <c r="H12" s="54">
        <f>3!I20</f>
        <v>1</v>
      </c>
      <c r="I12" s="54">
        <f>4!I19</f>
        <v>0.6</v>
      </c>
      <c r="J12" s="54">
        <f>4!I20</f>
        <v>0.7</v>
      </c>
      <c r="K12" s="49">
        <f t="shared" si="0"/>
        <v>0.8666666666666667</v>
      </c>
    </row>
    <row r="13" spans="1:11" ht="15">
      <c r="A13" s="20">
        <v>8</v>
      </c>
      <c r="B13" s="22" t="s">
        <v>18</v>
      </c>
      <c r="C13" s="55"/>
      <c r="D13" s="55"/>
      <c r="E13" s="54">
        <f>2!J19</f>
        <v>1</v>
      </c>
      <c r="F13" s="54">
        <f>2!J20</f>
        <v>1</v>
      </c>
      <c r="G13" s="54">
        <f>3!J19</f>
        <v>1</v>
      </c>
      <c r="H13" s="54">
        <f>3!J20</f>
        <v>1</v>
      </c>
      <c r="I13" s="54">
        <f>4!J19</f>
        <v>0.7</v>
      </c>
      <c r="J13" s="54">
        <f>4!J20</f>
        <v>0.7</v>
      </c>
      <c r="K13" s="49">
        <f t="shared" si="0"/>
        <v>0.9</v>
      </c>
    </row>
    <row r="14" spans="1:11" ht="15">
      <c r="A14" s="20">
        <v>9</v>
      </c>
      <c r="B14" s="22" t="s">
        <v>32</v>
      </c>
      <c r="C14" s="55"/>
      <c r="D14" s="55"/>
      <c r="E14" s="54">
        <f>2!K19</f>
        <v>1</v>
      </c>
      <c r="F14" s="54">
        <f>2!K20</f>
        <v>1</v>
      </c>
      <c r="G14" s="54">
        <f>3!K19</f>
        <v>0</v>
      </c>
      <c r="H14" s="54">
        <f>3!K20</f>
        <v>1</v>
      </c>
      <c r="I14" s="54">
        <f>4!K19</f>
        <v>0.7</v>
      </c>
      <c r="J14" s="54">
        <f>4!K20</f>
        <v>0.7</v>
      </c>
      <c r="K14" s="49">
        <f t="shared" si="0"/>
        <v>0.5666666666666667</v>
      </c>
    </row>
    <row r="15" spans="1:11" ht="15">
      <c r="A15" s="20"/>
      <c r="B15" s="25"/>
      <c r="C15" s="55"/>
      <c r="D15" s="55"/>
      <c r="E15" s="55"/>
      <c r="F15" s="55"/>
      <c r="G15" s="55"/>
      <c r="H15" s="55"/>
      <c r="I15" s="55"/>
      <c r="J15" s="55"/>
      <c r="K15" s="57"/>
    </row>
    <row r="16" spans="1:11" ht="15">
      <c r="A16" s="20"/>
      <c r="B16" s="25"/>
      <c r="C16" s="55"/>
      <c r="D16" s="55"/>
      <c r="E16" s="55"/>
      <c r="F16" s="55"/>
      <c r="G16" s="55"/>
      <c r="H16" s="55"/>
      <c r="I16" s="55"/>
      <c r="J16" s="55"/>
      <c r="K16" s="57"/>
    </row>
    <row r="17" spans="1:11" ht="15">
      <c r="A17" s="20"/>
      <c r="B17" s="25"/>
      <c r="C17" s="55"/>
      <c r="D17" s="55"/>
      <c r="E17" s="55"/>
      <c r="F17" s="55"/>
      <c r="G17" s="55"/>
      <c r="H17" s="55"/>
      <c r="I17" s="55"/>
      <c r="J17" s="55"/>
      <c r="K17" s="57"/>
    </row>
    <row r="18" spans="1:11" ht="15">
      <c r="A18" s="20"/>
      <c r="B18" s="25"/>
      <c r="C18" s="55"/>
      <c r="D18" s="55"/>
      <c r="E18" s="55"/>
      <c r="F18" s="55"/>
      <c r="G18" s="55"/>
      <c r="H18" s="55"/>
      <c r="I18" s="55"/>
      <c r="J18" s="55"/>
      <c r="K18" s="57"/>
    </row>
    <row r="19" spans="1:11" ht="15">
      <c r="A19" s="20"/>
      <c r="B19" s="50" t="s">
        <v>26</v>
      </c>
      <c r="C19" s="56"/>
      <c r="D19" s="56"/>
      <c r="E19" s="61">
        <f>2!H23</f>
        <v>1</v>
      </c>
      <c r="F19" s="61">
        <f>2!H24</f>
        <v>1</v>
      </c>
      <c r="G19" s="61">
        <f>3!H23</f>
        <v>0</v>
      </c>
      <c r="H19" s="61">
        <f>3!H24</f>
        <v>1</v>
      </c>
      <c r="I19" s="61">
        <f>4!H23</f>
        <v>0.8</v>
      </c>
      <c r="J19" s="61">
        <f>4!H24</f>
        <v>1</v>
      </c>
      <c r="K19" s="58">
        <f t="shared" si="0"/>
        <v>0.6</v>
      </c>
    </row>
    <row r="20" spans="2:11" ht="16.5">
      <c r="B20" s="60" t="s">
        <v>100</v>
      </c>
      <c r="C20" s="23"/>
      <c r="D20" s="23"/>
      <c r="E20" s="23"/>
      <c r="F20" s="23"/>
      <c r="G20" s="23"/>
      <c r="H20" s="23"/>
      <c r="I20" s="23"/>
      <c r="J20" s="23"/>
      <c r="K20" s="59">
        <f>K19</f>
        <v>0.6</v>
      </c>
    </row>
    <row r="21" spans="2:11" ht="16.5">
      <c r="B21" s="60" t="s">
        <v>101</v>
      </c>
      <c r="C21" s="23"/>
      <c r="D21" s="23"/>
      <c r="E21" s="23"/>
      <c r="F21" s="23"/>
      <c r="G21" s="23"/>
      <c r="H21" s="23"/>
      <c r="I21" s="23"/>
      <c r="J21" s="23"/>
      <c r="K21" s="59">
        <f>SUM(F19,H19,J19)/COUNT(F19,H19,J19)</f>
        <v>1</v>
      </c>
    </row>
  </sheetData>
  <mergeCells count="5">
    <mergeCell ref="K4:K5"/>
    <mergeCell ref="I4:J4"/>
    <mergeCell ref="C4:D4"/>
    <mergeCell ref="E4:F4"/>
    <mergeCell ref="G4:H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Cyr,полужирный"&amp;14Начальная школа&amp;RМОУ ООШ с. Малый Мелик
Балашовского района
Саратовской области</oddHeader>
    <oddFooter>&amp;C2009-2010 учебный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Таблицы</dc:title>
  <dc:subject>Фестиваль</dc:subject>
  <dc:creator>Ловягина ГА</dc:creator>
  <cp:keywords/>
  <dc:description/>
  <cp:lastModifiedBy>Kom5</cp:lastModifiedBy>
  <cp:lastPrinted>2009-11-29T16:21:17Z</cp:lastPrinted>
  <dcterms:created xsi:type="dcterms:W3CDTF">2003-01-06T11:58:30Z</dcterms:created>
  <dcterms:modified xsi:type="dcterms:W3CDTF">2009-11-30T09:27:50Z</dcterms:modified>
  <cp:category/>
  <cp:version/>
  <cp:contentType/>
  <cp:contentStatus/>
</cp:coreProperties>
</file>