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4235" windowHeight="8190" activeTab="0"/>
  </bookViews>
  <sheets>
    <sheet name="Лист1" sheetId="1" r:id="rId1"/>
    <sheet name="Вариант1" sheetId="2" r:id="rId2"/>
    <sheet name="Вариант2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<sst xmlns="http://schemas.openxmlformats.org/spreadsheetml/2006/main" count="12" uniqueCount="6">
  <si>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Введите ваш ответ в нужную ячейку</t>
  </si>
  <si>
    <t>ДЛИНА</t>
  </si>
  <si>
    <t>ШИРИНА</t>
  </si>
  <si>
    <t>ПЛОЩАДЬ</t>
  </si>
  <si>
    <t>ПЕРИМЕТР</t>
  </si>
  <si>
    <t>Ваш результат: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</si>
</sst>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color indexed="16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 Cyr"/>
      <family val="0"/>
    </font>
    <font>
      <b/>
      <sz val="11"/>
      <color indexed="61"/>
      <name val="Arial Cyr"/>
      <family val="0"/>
    </font>
    <font>
      <b/>
      <sz val="10"/>
      <color indexed="61"/>
      <name val="Arial Cyr"/>
      <family val="0"/>
    </font>
    <font>
      <sz val="10"/>
      <color indexed="2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0"/>
    </font>
    <font>
      <vertAlign val="superscript"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hidden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5" borderId="11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47625</xdr:rowOff>
    </xdr:from>
    <xdr:to>
      <xdr:col>1</xdr:col>
      <xdr:colOff>600075</xdr:colOff>
      <xdr:row>7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38150" y="20955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Ф</a:t>
          </a:r>
        </a:p>
      </xdr:txBody>
    </xdr:sp>
    <xdr:clientData/>
  </xdr:twoCellAnchor>
  <xdr:twoCellAnchor>
    <xdr:from>
      <xdr:col>2</xdr:col>
      <xdr:colOff>333375</xdr:colOff>
      <xdr:row>4</xdr:row>
      <xdr:rowOff>152400</xdr:rowOff>
    </xdr:from>
    <xdr:to>
      <xdr:col>3</xdr:col>
      <xdr:colOff>495300</xdr:colOff>
      <xdr:row>10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1724025" y="80010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о</a:t>
          </a:r>
        </a:p>
      </xdr:txBody>
    </xdr:sp>
    <xdr:clientData/>
  </xdr:twoCellAnchor>
  <xdr:twoCellAnchor>
    <xdr:from>
      <xdr:col>4</xdr:col>
      <xdr:colOff>247650</xdr:colOff>
      <xdr:row>9</xdr:row>
      <xdr:rowOff>28575</xdr:rowOff>
    </xdr:from>
    <xdr:to>
      <xdr:col>5</xdr:col>
      <xdr:colOff>409575</xdr:colOff>
      <xdr:row>15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3028950" y="148590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р</a:t>
          </a:r>
        </a:p>
      </xdr:txBody>
    </xdr:sp>
    <xdr:clientData/>
  </xdr:twoCellAnchor>
  <xdr:twoCellAnchor>
    <xdr:from>
      <xdr:col>6</xdr:col>
      <xdr:colOff>238125</xdr:colOff>
      <xdr:row>13</xdr:row>
      <xdr:rowOff>9525</xdr:rowOff>
    </xdr:from>
    <xdr:to>
      <xdr:col>7</xdr:col>
      <xdr:colOff>400050</xdr:colOff>
      <xdr:row>18</xdr:row>
      <xdr:rowOff>152400</xdr:rowOff>
    </xdr:to>
    <xdr:sp>
      <xdr:nvSpPr>
        <xdr:cNvPr id="4" name="WordArt 4"/>
        <xdr:cNvSpPr>
          <a:spLocks/>
        </xdr:cNvSpPr>
      </xdr:nvSpPr>
      <xdr:spPr>
        <a:xfrm>
          <a:off x="4410075" y="211455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м</a:t>
          </a:r>
        </a:p>
      </xdr:txBody>
    </xdr:sp>
    <xdr:clientData/>
  </xdr:twoCellAnchor>
  <xdr:twoCellAnchor>
    <xdr:from>
      <xdr:col>8</xdr:col>
      <xdr:colOff>295275</xdr:colOff>
      <xdr:row>16</xdr:row>
      <xdr:rowOff>133350</xdr:rowOff>
    </xdr:from>
    <xdr:to>
      <xdr:col>9</xdr:col>
      <xdr:colOff>457200</xdr:colOff>
      <xdr:row>22</xdr:row>
      <xdr:rowOff>114300</xdr:rowOff>
    </xdr:to>
    <xdr:sp>
      <xdr:nvSpPr>
        <xdr:cNvPr id="5" name="WordArt 5"/>
        <xdr:cNvSpPr>
          <a:spLocks/>
        </xdr:cNvSpPr>
      </xdr:nvSpPr>
      <xdr:spPr>
        <a:xfrm>
          <a:off x="5857875" y="272415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у</a:t>
          </a:r>
        </a:p>
      </xdr:txBody>
    </xdr:sp>
    <xdr:clientData/>
  </xdr:twoCellAnchor>
  <xdr:twoCellAnchor>
    <xdr:from>
      <xdr:col>10</xdr:col>
      <xdr:colOff>209550</xdr:colOff>
      <xdr:row>19</xdr:row>
      <xdr:rowOff>9525</xdr:rowOff>
    </xdr:from>
    <xdr:to>
      <xdr:col>11</xdr:col>
      <xdr:colOff>371475</xdr:colOff>
      <xdr:row>24</xdr:row>
      <xdr:rowOff>152400</xdr:rowOff>
    </xdr:to>
    <xdr:sp>
      <xdr:nvSpPr>
        <xdr:cNvPr id="6" name="WordArt 6"/>
        <xdr:cNvSpPr>
          <a:spLocks/>
        </xdr:cNvSpPr>
      </xdr:nvSpPr>
      <xdr:spPr>
        <a:xfrm>
          <a:off x="7162800" y="308610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л</a:t>
          </a:r>
        </a:p>
      </xdr:txBody>
    </xdr:sp>
    <xdr:clientData/>
  </xdr:twoCellAnchor>
  <xdr:twoCellAnchor>
    <xdr:from>
      <xdr:col>12</xdr:col>
      <xdr:colOff>209550</xdr:colOff>
      <xdr:row>21</xdr:row>
      <xdr:rowOff>104775</xdr:rowOff>
    </xdr:from>
    <xdr:to>
      <xdr:col>13</xdr:col>
      <xdr:colOff>371475</xdr:colOff>
      <xdr:row>27</xdr:row>
      <xdr:rowOff>85725</xdr:rowOff>
    </xdr:to>
    <xdr:sp>
      <xdr:nvSpPr>
        <xdr:cNvPr id="7" name="WordArt 7"/>
        <xdr:cNvSpPr>
          <a:spLocks/>
        </xdr:cNvSpPr>
      </xdr:nvSpPr>
      <xdr:spPr>
        <a:xfrm>
          <a:off x="8553450" y="3505200"/>
          <a:ext cx="8572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800080"/>
                  </a:gs>
                </a:gsLst>
                <a:path path="rect">
                  <a:fillToRect l="50000" t="50000" r="50000" b="50000"/>
                </a:path>
              </a:gradFill>
              <a:latin typeface="Comic Sans MS"/>
              <a:cs typeface="Comic Sans MS"/>
            </a:rPr>
            <a:t>ы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476250</xdr:colOff>
      <xdr:row>15</xdr:row>
      <xdr:rowOff>76200</xdr:rowOff>
    </xdr:to>
    <xdr:pic>
      <xdr:nvPicPr>
        <xdr:cNvPr id="8" name="Picture 8" descr="AN0079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61925"/>
          <a:ext cx="2562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16</xdr:row>
      <xdr:rowOff>114300</xdr:rowOff>
    </xdr:from>
    <xdr:to>
      <xdr:col>4</xdr:col>
      <xdr:colOff>628650</xdr:colOff>
      <xdr:row>26</xdr:row>
      <xdr:rowOff>114300</xdr:rowOff>
    </xdr:to>
    <xdr:pic>
      <xdr:nvPicPr>
        <xdr:cNvPr id="9" name="Picture 9" descr="SY0017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705100"/>
          <a:ext cx="3009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28575</xdr:rowOff>
    </xdr:from>
    <xdr:to>
      <xdr:col>7</xdr:col>
      <xdr:colOff>9525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962025"/>
          <a:ext cx="4676775" cy="561975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Вычислите площадь прямоугольника, если его ширина 17 см, а длина 128 см.</a:t>
          </a:r>
        </a:p>
      </xdr:txBody>
    </xdr:sp>
    <xdr:clientData/>
  </xdr:twoCellAnchor>
  <xdr:twoCellAnchor>
    <xdr:from>
      <xdr:col>0</xdr:col>
      <xdr:colOff>219075</xdr:colOff>
      <xdr:row>9</xdr:row>
      <xdr:rowOff>47625</xdr:rowOff>
    </xdr:from>
    <xdr:to>
      <xdr:col>7</xdr:col>
      <xdr:colOff>28575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676400"/>
          <a:ext cx="46767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длину прямоугольника, если его площадь 2528 см</a:t>
          </a:r>
          <a:r>
            <a:rPr lang="en-US" cap="none" sz="14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а ширина 32 см.</a:t>
          </a:r>
        </a:p>
      </xdr:txBody>
    </xdr:sp>
    <xdr:clientData/>
  </xdr:twoCellAnchor>
  <xdr:twoCellAnchor>
    <xdr:from>
      <xdr:col>0</xdr:col>
      <xdr:colOff>219075</xdr:colOff>
      <xdr:row>13</xdr:row>
      <xdr:rowOff>66675</xdr:rowOff>
    </xdr:from>
    <xdr:to>
      <xdr:col>7</xdr:col>
      <xdr:colOff>28575</xdr:colOff>
      <xdr:row>16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2381250"/>
          <a:ext cx="46767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ширину прямоугольника, если его площадь 833 см</a:t>
          </a:r>
          <a:r>
            <a:rPr lang="en-US" cap="none" sz="14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а длина 49 см.</a:t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7</xdr:col>
      <xdr:colOff>57150</xdr:colOff>
      <xdr:row>20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8125" y="3067050"/>
          <a:ext cx="468630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периметр прямоугольника со сторонами 15 см и 43 см.</a:t>
          </a:r>
        </a:p>
      </xdr:txBody>
    </xdr:sp>
    <xdr:clientData/>
  </xdr:twoCellAnchor>
  <xdr:twoCellAnchor>
    <xdr:from>
      <xdr:col>0</xdr:col>
      <xdr:colOff>238125</xdr:colOff>
      <xdr:row>21</xdr:row>
      <xdr:rowOff>76200</xdr:rowOff>
    </xdr:from>
    <xdr:to>
      <xdr:col>7</xdr:col>
      <xdr:colOff>57150</xdr:colOff>
      <xdr:row>24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8125" y="3762375"/>
          <a:ext cx="468630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Вычислите длину и площадь прямоугольника, если его ширина 45 см, а периметр 218 см.</a:t>
          </a:r>
        </a:p>
      </xdr:txBody>
    </xdr:sp>
    <xdr:clientData/>
  </xdr:twoCellAnchor>
  <xdr:twoCellAnchor>
    <xdr:from>
      <xdr:col>7</xdr:col>
      <xdr:colOff>142875</xdr:colOff>
      <xdr:row>24</xdr:row>
      <xdr:rowOff>38100</xdr:rowOff>
    </xdr:from>
    <xdr:to>
      <xdr:col>10</xdr:col>
      <xdr:colOff>1028700</xdr:colOff>
      <xdr:row>26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10150" y="4238625"/>
          <a:ext cx="3333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Если вы решили завершить работу, то впишите в ячейку слово "оценка"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28575</xdr:rowOff>
    </xdr:from>
    <xdr:to>
      <xdr:col>7</xdr:col>
      <xdr:colOff>9525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962025"/>
          <a:ext cx="4676775" cy="561975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Вычислите площадь прямоугольника, если его ширина 16 см, а длина 114 см.</a:t>
          </a:r>
        </a:p>
      </xdr:txBody>
    </xdr:sp>
    <xdr:clientData/>
  </xdr:twoCellAnchor>
  <xdr:twoCellAnchor>
    <xdr:from>
      <xdr:col>0</xdr:col>
      <xdr:colOff>219075</xdr:colOff>
      <xdr:row>9</xdr:row>
      <xdr:rowOff>47625</xdr:rowOff>
    </xdr:from>
    <xdr:to>
      <xdr:col>7</xdr:col>
      <xdr:colOff>28575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1676400"/>
          <a:ext cx="46767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длину прямоугольника, если его площадь 1817 см</a:t>
          </a:r>
          <a:r>
            <a:rPr lang="en-US" cap="none" sz="14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а ширина 23 см.</a:t>
          </a:r>
        </a:p>
      </xdr:txBody>
    </xdr:sp>
    <xdr:clientData/>
  </xdr:twoCellAnchor>
  <xdr:twoCellAnchor>
    <xdr:from>
      <xdr:col>0</xdr:col>
      <xdr:colOff>219075</xdr:colOff>
      <xdr:row>13</xdr:row>
      <xdr:rowOff>66675</xdr:rowOff>
    </xdr:from>
    <xdr:to>
      <xdr:col>7</xdr:col>
      <xdr:colOff>28575</xdr:colOff>
      <xdr:row>16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2381250"/>
          <a:ext cx="4676775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ширину прямоугольника, если его площадь 3478 см</a:t>
          </a:r>
          <a:r>
            <a:rPr lang="en-US" cap="none" sz="14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, а длина 94 см.</a:t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7</xdr:col>
      <xdr:colOff>57150</xdr:colOff>
      <xdr:row>20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8125" y="3067050"/>
          <a:ext cx="468630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Найдите периметр прямоугольника со сторонами 25 см и 34 см.</a:t>
          </a:r>
        </a:p>
      </xdr:txBody>
    </xdr:sp>
    <xdr:clientData/>
  </xdr:twoCellAnchor>
  <xdr:twoCellAnchor>
    <xdr:from>
      <xdr:col>0</xdr:col>
      <xdr:colOff>238125</xdr:colOff>
      <xdr:row>21</xdr:row>
      <xdr:rowOff>76200</xdr:rowOff>
    </xdr:from>
    <xdr:to>
      <xdr:col>7</xdr:col>
      <xdr:colOff>57150</xdr:colOff>
      <xdr:row>24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38125" y="3762375"/>
          <a:ext cx="4686300" cy="552450"/>
        </a:xfrm>
        <a:prstGeom prst="rect">
          <a:avLst/>
        </a:prstGeom>
        <a:solidFill>
          <a:srgbClr val="FFFFFF"/>
        </a:solidFill>
        <a:ln w="38100" cmpd="sng">
          <a:solidFill>
            <a:srgbClr val="00336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Вычислите длину и площадь прямоугольника, если его ширина 119 см, а периметр 346 см.</a:t>
          </a:r>
        </a:p>
      </xdr:txBody>
    </xdr:sp>
    <xdr:clientData/>
  </xdr:twoCellAnchor>
  <xdr:twoCellAnchor>
    <xdr:from>
      <xdr:col>7</xdr:col>
      <xdr:colOff>142875</xdr:colOff>
      <xdr:row>24</xdr:row>
      <xdr:rowOff>38100</xdr:rowOff>
    </xdr:from>
    <xdr:to>
      <xdr:col>10</xdr:col>
      <xdr:colOff>1028700</xdr:colOff>
      <xdr:row>26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10150" y="4238625"/>
          <a:ext cx="3333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Если вы решили завершить работу, то впишите в ячейку слово "оценка"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3" sqref="I23:I24"/>
    </sheetView>
  </sheetViews>
  <sheetFormatPr defaultColWidth="9.00390625" defaultRowHeight="12.75"/>
  <cols>
    <col min="1" max="7" width="9.125" style="1" customWidth="1"/>
    <col min="8" max="8" width="3.875" style="1" customWidth="1"/>
    <col min="9" max="12" width="14.125" style="1" customWidth="1"/>
    <col min="13" max="13" width="9.125" style="1" customWidth="1"/>
    <col min="14" max="14" width="9.125" style="14" customWidth="1"/>
    <col min="15" max="16384" width="9.125" style="1" customWidth="1"/>
  </cols>
  <sheetData>
    <row r="2" spans="2:13" ht="18">
      <c r="B2" s="4" t="s">
        <v>5</v>
      </c>
      <c r="C2" s="4"/>
      <c r="D2" s="4"/>
      <c r="E2" s="4"/>
      <c r="F2" s="4"/>
      <c r="I2" s="11" t="s">
        <v>0</v>
      </c>
      <c r="J2" s="11"/>
      <c r="K2" s="11"/>
      <c r="L2" s="11"/>
      <c r="M2" s="11"/>
    </row>
    <row r="3" ht="13.5" thickBot="1"/>
    <row r="4" spans="1:12" ht="15.75" thickTop="1">
      <c r="A4" s="5">
        <f>IF(L26="","",IF(L26="оценка",IF(G26&lt;3,"плохо, оценка 2",IF(G26&lt;4,"придется повторить формулы, оценка 3",IF(G26&lt;6,"вы неплохо потрудились, оценка 4","Молодец! Оценка 5")))))</f>
      </c>
      <c r="B4" s="5"/>
      <c r="C4" s="5"/>
      <c r="D4" s="5"/>
      <c r="E4" s="5"/>
      <c r="F4" s="5"/>
      <c r="G4" s="5"/>
      <c r="I4" s="12" t="s">
        <v>1</v>
      </c>
      <c r="J4" s="12" t="s">
        <v>2</v>
      </c>
      <c r="K4" s="12" t="s">
        <v>3</v>
      </c>
      <c r="L4" s="12" t="s">
        <v>4</v>
      </c>
    </row>
    <row r="5" spans="9:12" ht="13.5" thickBot="1">
      <c r="I5" s="13"/>
      <c r="J5" s="13"/>
      <c r="K5" s="13"/>
      <c r="L5" s="13"/>
    </row>
    <row r="6" ht="14.25" thickBot="1" thickTop="1"/>
    <row r="7" spans="9:12" ht="13.5" thickTop="1">
      <c r="I7" s="9"/>
      <c r="J7" s="9"/>
      <c r="K7" s="7"/>
      <c r="L7" s="9"/>
    </row>
    <row r="8" spans="9:14" ht="13.5" thickBot="1">
      <c r="I8" s="10"/>
      <c r="J8" s="10"/>
      <c r="K8" s="8"/>
      <c r="L8" s="10"/>
      <c r="N8" s="14">
        <f>IF($L$26="","",IF(K7=2176,"","ошибка"))</f>
      </c>
    </row>
    <row r="9" ht="13.5" thickTop="1"/>
    <row r="10" ht="13.5" thickBot="1"/>
    <row r="11" spans="9:12" ht="13.5" thickTop="1">
      <c r="I11" s="7"/>
      <c r="J11" s="9"/>
      <c r="K11" s="9"/>
      <c r="L11" s="9"/>
    </row>
    <row r="12" spans="9:14" ht="13.5" thickBot="1">
      <c r="I12" s="8"/>
      <c r="J12" s="10"/>
      <c r="K12" s="10"/>
      <c r="L12" s="10"/>
      <c r="N12" s="14">
        <f>IF($L$26="","",IF(I11=79,"","ошибка"))</f>
      </c>
    </row>
    <row r="13" ht="13.5" thickTop="1"/>
    <row r="14" ht="13.5" thickBot="1"/>
    <row r="15" spans="9:12" ht="13.5" thickTop="1">
      <c r="I15" s="9"/>
      <c r="J15" s="7"/>
      <c r="K15" s="9"/>
      <c r="L15" s="9"/>
    </row>
    <row r="16" spans="9:14" ht="13.5" thickBot="1">
      <c r="I16" s="10"/>
      <c r="J16" s="8"/>
      <c r="K16" s="10"/>
      <c r="L16" s="10"/>
      <c r="N16" s="14">
        <f>IF($L$26="","",IF(J15=17,"","ошибка"))</f>
      </c>
    </row>
    <row r="17" ht="13.5" thickTop="1"/>
    <row r="18" ht="13.5" thickBot="1"/>
    <row r="19" spans="9:12" ht="13.5" thickTop="1">
      <c r="I19" s="9"/>
      <c r="J19" s="9"/>
      <c r="K19" s="9"/>
      <c r="L19" s="7"/>
    </row>
    <row r="20" spans="9:14" ht="13.5" thickBot="1">
      <c r="I20" s="10"/>
      <c r="J20" s="10"/>
      <c r="K20" s="10"/>
      <c r="L20" s="8"/>
      <c r="N20" s="14">
        <f>IF($L$26="","",IF(L19=116,"","ошибка"))</f>
      </c>
    </row>
    <row r="21" ht="13.5" thickTop="1"/>
    <row r="22" ht="13.5" thickBot="1"/>
    <row r="23" spans="9:12" ht="13.5" thickTop="1">
      <c r="I23" s="7"/>
      <c r="J23" s="9"/>
      <c r="K23" s="7"/>
      <c r="L23" s="9"/>
    </row>
    <row r="24" spans="9:14" ht="13.5" thickBot="1">
      <c r="I24" s="8"/>
      <c r="J24" s="10"/>
      <c r="K24" s="8"/>
      <c r="L24" s="10"/>
      <c r="N24" s="14">
        <f>IF($L$26="","",IF(AND(I23=64,K23=2880),"","ошибка"))</f>
      </c>
    </row>
    <row r="25" ht="14.25" thickBot="1" thickTop="1"/>
    <row r="26" spans="1:12" ht="14.25" thickBot="1" thickTop="1">
      <c r="A26" s="3">
        <f>IF(K7=2176,1,0)</f>
        <v>0</v>
      </c>
      <c r="B26" s="3">
        <f>IF(I11=79,1,0)</f>
        <v>0</v>
      </c>
      <c r="C26" s="3">
        <f>IF(J15=17,1,0)</f>
        <v>0</v>
      </c>
      <c r="D26" s="3">
        <f>IF(L19=116,1,0)</f>
        <v>0</v>
      </c>
      <c r="E26" s="3">
        <f>IF(I23=64,1,0)</f>
        <v>0</v>
      </c>
      <c r="F26" s="3">
        <f>IF(K23=2880,1,0)</f>
        <v>0</v>
      </c>
      <c r="G26" s="3">
        <f>SUM(A26:F26)</f>
        <v>0</v>
      </c>
      <c r="I26" s="6"/>
      <c r="J26" s="6"/>
      <c r="K26" s="6"/>
      <c r="L26" s="2"/>
    </row>
    <row r="27" ht="13.5" thickTop="1"/>
  </sheetData>
  <sheetProtection password="CF66" sheet="1" objects="1" scenarios="1" selectLockedCells="1"/>
  <mergeCells count="28">
    <mergeCell ref="I2:M2"/>
    <mergeCell ref="I4:I5"/>
    <mergeCell ref="J4:J5"/>
    <mergeCell ref="K4:K5"/>
    <mergeCell ref="L4:L5"/>
    <mergeCell ref="I11:I12"/>
    <mergeCell ref="J11:J12"/>
    <mergeCell ref="K11:K12"/>
    <mergeCell ref="L11:L12"/>
    <mergeCell ref="J7:J8"/>
    <mergeCell ref="K7:K8"/>
    <mergeCell ref="L7:L8"/>
    <mergeCell ref="L23:L24"/>
    <mergeCell ref="I19:I20"/>
    <mergeCell ref="J19:J20"/>
    <mergeCell ref="K19:K20"/>
    <mergeCell ref="L19:L20"/>
    <mergeCell ref="L15:L16"/>
    <mergeCell ref="B2:F2"/>
    <mergeCell ref="A4:G4"/>
    <mergeCell ref="I26:K26"/>
    <mergeCell ref="I23:I24"/>
    <mergeCell ref="J23:J24"/>
    <mergeCell ref="K23:K24"/>
    <mergeCell ref="I15:I16"/>
    <mergeCell ref="J15:J16"/>
    <mergeCell ref="K15:K16"/>
    <mergeCell ref="I7:I8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K7" sqref="K7:K8"/>
    </sheetView>
  </sheetViews>
  <sheetFormatPr defaultColWidth="9.00390625" defaultRowHeight="12.75"/>
  <cols>
    <col min="1" max="7" width="9.125" style="1" customWidth="1"/>
    <col min="8" max="8" width="3.875" style="1" customWidth="1"/>
    <col min="9" max="12" width="14.125" style="1" customWidth="1"/>
    <col min="13" max="13" width="9.125" style="1" customWidth="1"/>
    <col min="14" max="14" width="9.125" style="14" customWidth="1"/>
    <col min="15" max="16384" width="9.125" style="1" customWidth="1"/>
  </cols>
  <sheetData>
    <row r="2" spans="2:13" ht="18">
      <c r="B2" s="4" t="s">
        <v>5</v>
      </c>
      <c r="C2" s="4"/>
      <c r="D2" s="4"/>
      <c r="E2" s="4"/>
      <c r="F2" s="4"/>
      <c r="I2" s="11" t="s">
        <v>0</v>
      </c>
      <c r="J2" s="11"/>
      <c r="K2" s="11"/>
      <c r="L2" s="11"/>
      <c r="M2" s="11"/>
    </row>
    <row r="3" ht="13.5" thickBot="1"/>
    <row r="4" spans="1:12" ht="15.75" thickTop="1">
      <c r="A4" s="5">
        <f>IF(L26="","",IF(L26="оценка",IF(G26&lt;3,"плохо, оценка 2",IF(G26&lt;4,"придется повторить формулы, оценка 3",IF(G26&lt;6,"вы неплохо потрудились, оценка 4","Молодец! Оценка 5")))))</f>
      </c>
      <c r="B4" s="5"/>
      <c r="C4" s="5"/>
      <c r="D4" s="5"/>
      <c r="E4" s="5"/>
      <c r="F4" s="5"/>
      <c r="G4" s="5"/>
      <c r="I4" s="12" t="s">
        <v>1</v>
      </c>
      <c r="J4" s="12" t="s">
        <v>2</v>
      </c>
      <c r="K4" s="12" t="s">
        <v>3</v>
      </c>
      <c r="L4" s="12" t="s">
        <v>4</v>
      </c>
    </row>
    <row r="5" spans="9:12" ht="13.5" thickBot="1">
      <c r="I5" s="13"/>
      <c r="J5" s="13"/>
      <c r="K5" s="13"/>
      <c r="L5" s="13"/>
    </row>
    <row r="6" ht="14.25" thickBot="1" thickTop="1"/>
    <row r="7" spans="9:12" ht="13.5" thickTop="1">
      <c r="I7" s="9"/>
      <c r="J7" s="9"/>
      <c r="K7" s="7"/>
      <c r="L7" s="9"/>
    </row>
    <row r="8" spans="9:14" ht="13.5" thickBot="1">
      <c r="I8" s="10"/>
      <c r="J8" s="10"/>
      <c r="K8" s="8"/>
      <c r="L8" s="10"/>
      <c r="N8" s="14">
        <f>IF($L$26="","",IF(K7=1824,"","ошибка"))</f>
      </c>
    </row>
    <row r="9" ht="13.5" thickTop="1"/>
    <row r="10" ht="13.5" thickBot="1"/>
    <row r="11" spans="9:12" ht="13.5" thickTop="1">
      <c r="I11" s="7"/>
      <c r="J11" s="9"/>
      <c r="K11" s="9"/>
      <c r="L11" s="9"/>
    </row>
    <row r="12" spans="9:14" ht="13.5" thickBot="1">
      <c r="I12" s="8"/>
      <c r="J12" s="10"/>
      <c r="K12" s="10"/>
      <c r="L12" s="10"/>
      <c r="N12" s="14">
        <f>IF($L$26="","",IF(I11=79,"","ошибка"))</f>
      </c>
    </row>
    <row r="13" ht="13.5" thickTop="1"/>
    <row r="14" ht="13.5" thickBot="1"/>
    <row r="15" spans="9:12" ht="13.5" thickTop="1">
      <c r="I15" s="9"/>
      <c r="J15" s="7"/>
      <c r="K15" s="9"/>
      <c r="L15" s="9"/>
    </row>
    <row r="16" spans="9:14" ht="13.5" thickBot="1">
      <c r="I16" s="10"/>
      <c r="J16" s="8"/>
      <c r="K16" s="10"/>
      <c r="L16" s="10"/>
      <c r="N16" s="14">
        <f>IF($L$26="","",IF(J15=37,"","ошибка"))</f>
      </c>
    </row>
    <row r="17" ht="13.5" thickTop="1"/>
    <row r="18" ht="13.5" thickBot="1"/>
    <row r="19" spans="9:12" ht="13.5" thickTop="1">
      <c r="I19" s="9"/>
      <c r="J19" s="9"/>
      <c r="K19" s="9"/>
      <c r="L19" s="7"/>
    </row>
    <row r="20" spans="9:14" ht="13.5" thickBot="1">
      <c r="I20" s="10"/>
      <c r="J20" s="10"/>
      <c r="K20" s="10"/>
      <c r="L20" s="8"/>
      <c r="N20" s="14">
        <f>IF($L$26="","",IF(L19=118,"","ошибка"))</f>
      </c>
    </row>
    <row r="21" ht="13.5" thickTop="1"/>
    <row r="22" ht="13.5" thickBot="1"/>
    <row r="23" spans="9:12" ht="13.5" thickTop="1">
      <c r="I23" s="7"/>
      <c r="J23" s="9"/>
      <c r="K23" s="7"/>
      <c r="L23" s="9"/>
    </row>
    <row r="24" spans="9:14" ht="13.5" thickBot="1">
      <c r="I24" s="8"/>
      <c r="J24" s="10"/>
      <c r="K24" s="8"/>
      <c r="L24" s="10"/>
      <c r="N24" s="14">
        <f>IF($L$26="","",IF(AND(I23=54,K23=6426),"","ошибка"))</f>
      </c>
    </row>
    <row r="25" ht="14.25" thickBot="1" thickTop="1"/>
    <row r="26" spans="1:12" ht="14.25" thickBot="1" thickTop="1">
      <c r="A26" s="3">
        <f>IF(K7=1824,1,0)</f>
        <v>0</v>
      </c>
      <c r="B26" s="3">
        <f>IF(I11=79,1,0)</f>
        <v>0</v>
      </c>
      <c r="C26" s="3">
        <f>IF(J15=37,1,0)</f>
        <v>0</v>
      </c>
      <c r="D26" s="3">
        <f>IF(L19=118,1,0)</f>
        <v>0</v>
      </c>
      <c r="E26" s="3">
        <f>IF(I23=54,1,0)</f>
        <v>0</v>
      </c>
      <c r="F26" s="3">
        <f>IF(K23=6426,1,0)</f>
        <v>0</v>
      </c>
      <c r="G26" s="3">
        <f>SUM(A26:F26)</f>
        <v>0</v>
      </c>
      <c r="I26" s="6"/>
      <c r="J26" s="6"/>
      <c r="K26" s="6"/>
      <c r="L26" s="2"/>
    </row>
    <row r="27" ht="13.5" thickTop="1"/>
  </sheetData>
  <sheetProtection password="CF66" sheet="1" objects="1" scenarios="1" selectLockedCells="1"/>
  <mergeCells count="28">
    <mergeCell ref="B2:F2"/>
    <mergeCell ref="A4:G4"/>
    <mergeCell ref="I26:K26"/>
    <mergeCell ref="I23:I24"/>
    <mergeCell ref="J23:J24"/>
    <mergeCell ref="K23:K24"/>
    <mergeCell ref="I15:I16"/>
    <mergeCell ref="J15:J16"/>
    <mergeCell ref="K15:K16"/>
    <mergeCell ref="I7:I8"/>
    <mergeCell ref="L15:L16"/>
    <mergeCell ref="I11:I12"/>
    <mergeCell ref="J11:J12"/>
    <mergeCell ref="K11:K12"/>
    <mergeCell ref="L11:L12"/>
    <mergeCell ref="L23:L24"/>
    <mergeCell ref="I19:I20"/>
    <mergeCell ref="J19:J20"/>
    <mergeCell ref="K19:K20"/>
    <mergeCell ref="L19:L20"/>
    <mergeCell ref="J7:J8"/>
    <mergeCell ref="K7:K8"/>
    <mergeCell ref="L7:L8"/>
    <mergeCell ref="I2:M2"/>
    <mergeCell ref="I4:I5"/>
    <mergeCell ref="J4:J5"/>
    <mergeCell ref="K4:K5"/>
    <mergeCell ref="L4:L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Mama</cp:lastModifiedBy>
  <dcterms:created xsi:type="dcterms:W3CDTF">2006-11-13T19:50:37Z</dcterms:created>
  <dcterms:modified xsi:type="dcterms:W3CDTF">2010-01-24T07:49:51Z</dcterms:modified>
  <cp:category/>
  <cp:version/>
  <cp:contentType/>
  <cp:contentStatus/>
</cp:coreProperties>
</file>