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firstSheet="3" activeTab="3"/>
  </bookViews>
  <sheets>
    <sheet name="1 вариант" sheetId="1" r:id="rId1"/>
    <sheet name="2 вариант" sheetId="2" r:id="rId2"/>
    <sheet name="графическое решение уравнений" sheetId="3" r:id="rId3"/>
    <sheet name="тест 1 вариант" sheetId="4" r:id="rId4"/>
    <sheet name="тест 2 вариант" sheetId="5" r:id="rId5"/>
    <sheet name="III 1 вариант" sheetId="6" r:id="rId6"/>
    <sheet name="III 2 вариант" sheetId="7" r:id="rId7"/>
    <sheet name="Лист2" sheetId="8" r:id="rId8"/>
  </sheets>
  <definedNames>
    <definedName name="_xlnm.Print_Area" localSheetId="3">'тест 1 вариант'!$A$1:$K$57</definedName>
    <definedName name="_xlnm.Print_Area" localSheetId="4">'тест 2 вариант'!$A$1:$L$43</definedName>
  </definedNames>
  <calcPr fullCalcOnLoad="1"/>
</workbook>
</file>

<file path=xl/sharedStrings.xml><?xml version="1.0" encoding="utf-8"?>
<sst xmlns="http://schemas.openxmlformats.org/spreadsheetml/2006/main" count="117" uniqueCount="71">
  <si>
    <t>х</t>
  </si>
  <si>
    <t>у</t>
  </si>
  <si>
    <r>
      <t>график функции у=0.2</t>
    </r>
    <r>
      <rPr>
        <b/>
        <vertAlign val="superscript"/>
        <sz val="12"/>
        <color indexed="8"/>
        <rFont val="Calibri"/>
        <family val="2"/>
      </rPr>
      <t>х</t>
    </r>
    <r>
      <rPr>
        <b/>
        <sz val="12"/>
        <color indexed="8"/>
        <rFont val="Calibri"/>
        <family val="2"/>
      </rPr>
      <t>-1</t>
    </r>
  </si>
  <si>
    <t>x</t>
  </si>
  <si>
    <t>y</t>
  </si>
  <si>
    <r>
      <t>график функции у=log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(x-3)</t>
    </r>
  </si>
  <si>
    <t>у1</t>
  </si>
  <si>
    <t>у2</t>
  </si>
  <si>
    <t xml:space="preserve">решить уравнение </t>
  </si>
  <si>
    <t>1 вариант</t>
  </si>
  <si>
    <t>А1</t>
  </si>
  <si>
    <t>А2</t>
  </si>
  <si>
    <t>Найти область значения функции:</t>
  </si>
  <si>
    <t>А3</t>
  </si>
  <si>
    <t>Найти все решения неравенства</t>
  </si>
  <si>
    <t>А4</t>
  </si>
  <si>
    <t>В1</t>
  </si>
  <si>
    <t>В2</t>
  </si>
  <si>
    <t xml:space="preserve"> Решить уравнение. Если получится 2 корня, то запишите их произведение.</t>
  </si>
  <si>
    <t>2 вариант</t>
  </si>
  <si>
    <t>Укажите функцию, график которой изображен на рисунке.</t>
  </si>
  <si>
    <r>
      <t>график функции у=4</t>
    </r>
    <r>
      <rPr>
        <b/>
        <vertAlign val="superscript"/>
        <sz val="12"/>
        <color indexed="8"/>
        <rFont val="Calibri"/>
        <family val="2"/>
      </rPr>
      <t>х+1</t>
    </r>
    <r>
      <rPr>
        <b/>
        <sz val="12"/>
        <color indexed="8"/>
        <rFont val="Calibri"/>
        <family val="2"/>
      </rPr>
      <t>-2</t>
    </r>
  </si>
  <si>
    <r>
      <t>график функции у=log</t>
    </r>
    <r>
      <rPr>
        <b/>
        <vertAlign val="subscript"/>
        <sz val="14"/>
        <color indexed="8"/>
        <rFont val="Calibri"/>
        <family val="2"/>
      </rPr>
      <t>1/2</t>
    </r>
    <r>
      <rPr>
        <b/>
        <sz val="14"/>
        <color indexed="8"/>
        <rFont val="Calibri"/>
        <family val="2"/>
      </rPr>
      <t>(х+1)</t>
    </r>
  </si>
  <si>
    <r>
      <t>график функции у=(1/3)</t>
    </r>
    <r>
      <rPr>
        <b/>
        <vertAlign val="superscript"/>
        <sz val="14"/>
        <color indexed="8"/>
        <rFont val="Calibri"/>
        <family val="2"/>
      </rPr>
      <t>х-2</t>
    </r>
  </si>
  <si>
    <r>
      <t>график функции у=log</t>
    </r>
    <r>
      <rPr>
        <b/>
        <vertAlign val="sub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>(х-1)+2</t>
    </r>
  </si>
  <si>
    <t xml:space="preserve">а) решить уравнение </t>
  </si>
  <si>
    <t>ответ:</t>
  </si>
  <si>
    <t>б) Ответить по графику на вопросы:</t>
  </si>
  <si>
    <t xml:space="preserve">На каком промежутке график функции у=4х+6 расположен выше графика </t>
  </si>
  <si>
    <t>результат</t>
  </si>
  <si>
    <t>ответ</t>
  </si>
  <si>
    <r>
      <t>На одном из рисунков изображен график функции у=2</t>
    </r>
    <r>
      <rPr>
        <vertAlign val="superscript"/>
        <sz val="14"/>
        <color indexed="8"/>
        <rFont val="Times New Roman"/>
        <family val="1"/>
      </rPr>
      <t>х-1</t>
    </r>
    <r>
      <rPr>
        <sz val="14"/>
        <color indexed="8"/>
        <rFont val="Times New Roman"/>
        <family val="1"/>
      </rPr>
      <t>+3. Указать этот график.</t>
    </r>
  </si>
  <si>
    <r>
      <t>Найдите наибольшее значение функции у=log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(4-5х) на промежутке </t>
    </r>
  </si>
  <si>
    <t>а) 3</t>
  </si>
  <si>
    <t>б) 4</t>
  </si>
  <si>
    <t>г)4</t>
  </si>
  <si>
    <t>На каком промежутке график функции                                       расположен выше графика у=4-х.</t>
  </si>
  <si>
    <t>фамилия</t>
  </si>
  <si>
    <t>Найти наибольшее целое значение х, не входящее в область определения функции:</t>
  </si>
  <si>
    <r>
      <t>а)(-</t>
    </r>
    <r>
      <rPr>
        <sz val="14"/>
        <color indexed="8"/>
        <rFont val="Arial"/>
        <family val="2"/>
      </rPr>
      <t>∞</t>
    </r>
    <r>
      <rPr>
        <sz val="14"/>
        <color indexed="8"/>
        <rFont val="Times New Roman"/>
        <family val="1"/>
      </rPr>
      <t>;3</t>
    </r>
    <r>
      <rPr>
        <sz val="14"/>
        <color indexed="8"/>
        <rFont val="Arial"/>
        <family val="2"/>
      </rPr>
      <t>]</t>
    </r>
  </si>
  <si>
    <r>
      <t>б)(-</t>
    </r>
    <r>
      <rPr>
        <sz val="14"/>
        <color indexed="8"/>
        <rFont val="Arial"/>
        <family val="2"/>
      </rPr>
      <t>∞</t>
    </r>
    <r>
      <rPr>
        <sz val="14"/>
        <color indexed="8"/>
        <rFont val="Times New Roman"/>
        <family val="1"/>
      </rPr>
      <t>;+</t>
    </r>
    <r>
      <rPr>
        <sz val="14"/>
        <color indexed="8"/>
        <rFont val="Arial"/>
        <family val="2"/>
      </rPr>
      <t>∞</t>
    </r>
    <r>
      <rPr>
        <sz val="14"/>
        <color indexed="8"/>
        <rFont val="Times New Roman"/>
        <family val="1"/>
      </rPr>
      <t>)</t>
    </r>
  </si>
  <si>
    <r>
      <t>в) (3;+</t>
    </r>
    <r>
      <rPr>
        <sz val="14"/>
        <color indexed="8"/>
        <rFont val="Arial"/>
        <family val="2"/>
      </rPr>
      <t>∞</t>
    </r>
    <r>
      <rPr>
        <sz val="14"/>
        <color indexed="8"/>
        <rFont val="Times New Roman"/>
        <family val="1"/>
      </rPr>
      <t>)</t>
    </r>
  </si>
  <si>
    <r>
      <t>г)</t>
    </r>
    <r>
      <rPr>
        <sz val="14"/>
        <color indexed="8"/>
        <rFont val="Arial"/>
        <family val="2"/>
      </rPr>
      <t>[3;+∞)</t>
    </r>
  </si>
  <si>
    <t>а) -3</t>
  </si>
  <si>
    <t>б) -4</t>
  </si>
  <si>
    <t>в) -5</t>
  </si>
  <si>
    <t>г) 0</t>
  </si>
  <si>
    <t>а)(1;+∞)</t>
  </si>
  <si>
    <t>б)[1;+∞)</t>
  </si>
  <si>
    <t>в)(-∞;1]</t>
  </si>
  <si>
    <t>г)(-∞;1)</t>
  </si>
  <si>
    <t>Укажите наименьшее целое значение х, при котором график функции                  расположен выше графика функции</t>
  </si>
  <si>
    <t>Контрольная карточка</t>
  </si>
  <si>
    <t>вариант</t>
  </si>
  <si>
    <t>Фамилия</t>
  </si>
  <si>
    <t>II</t>
  </si>
  <si>
    <t>1.</t>
  </si>
  <si>
    <t>2.</t>
  </si>
  <si>
    <t>3.</t>
  </si>
  <si>
    <t>III</t>
  </si>
  <si>
    <t>оценка</t>
  </si>
  <si>
    <t>тест</t>
  </si>
  <si>
    <t>итоговая</t>
  </si>
  <si>
    <t>I</t>
  </si>
  <si>
    <t>ЧАСТЬ урока</t>
  </si>
  <si>
    <t>№задания</t>
  </si>
  <si>
    <t xml:space="preserve">в)Какое наибольшее целое значение х является решением неравенства </t>
  </si>
  <si>
    <t xml:space="preserve">в)Какое наименьшее целое значение х является решением неравенства </t>
  </si>
  <si>
    <t>количество баллов</t>
  </si>
  <si>
    <t>в)0</t>
  </si>
  <si>
    <t>Найти наименьшее целое число, не входящее в область определения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</si>
</sst>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20"/>
      <color indexed="8"/>
      <name val="Calibri"/>
      <family val="2"/>
    </font>
    <font>
      <sz val="36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24"/>
      <color indexed="8"/>
      <name val="Calibri"/>
      <family val="2"/>
    </font>
    <font>
      <sz val="16"/>
      <color indexed="10"/>
      <name val="Calibri"/>
      <family val="2"/>
    </font>
    <font>
      <sz val="14"/>
      <color indexed="8"/>
      <name val="Times New Roman"/>
      <family val="1"/>
    </font>
    <font>
      <sz val="36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10"/>
      <name val="Calibri"/>
      <family val="2"/>
    </font>
    <font>
      <sz val="28"/>
      <color indexed="10"/>
      <name val="Calibri"/>
      <family val="2"/>
    </font>
    <font>
      <sz val="11"/>
      <color indexed="9"/>
      <name val="Times New Roman"/>
      <family val="1"/>
    </font>
    <font>
      <sz val="14"/>
      <color indexed="8"/>
      <name val="Arial"/>
      <family val="2"/>
    </font>
    <font>
      <sz val="11"/>
      <color indexed="18"/>
      <name val="Times New Roman"/>
      <family val="1"/>
    </font>
    <font>
      <sz val="14"/>
      <color indexed="8"/>
      <name val="Calibri"/>
      <family val="2"/>
    </font>
    <font>
      <sz val="26"/>
      <color indexed="10"/>
      <name val="Calibri"/>
      <family val="2"/>
    </font>
    <font>
      <sz val="11"/>
      <color indexed="30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sz val="22"/>
      <color indexed="10"/>
      <name val="Times New Roman"/>
      <family val="1"/>
    </font>
    <font>
      <sz val="2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b/>
      <sz val="10"/>
      <color indexed="8"/>
      <name val="Calibri"/>
      <family val="0"/>
    </font>
    <font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1"/>
      <color theme="0"/>
      <name val="Times New Roman"/>
      <family val="1"/>
    </font>
    <font>
      <sz val="14"/>
      <color theme="1"/>
      <name val="Calibri"/>
      <family val="2"/>
    </font>
    <font>
      <sz val="11"/>
      <color rgb="FF0070C0"/>
      <name val="Times New Roman"/>
      <family val="1"/>
    </font>
    <font>
      <sz val="16"/>
      <color rgb="FFFF0000"/>
      <name val="Calibri"/>
      <family val="2"/>
    </font>
    <font>
      <sz val="36"/>
      <color theme="1"/>
      <name val="Times New Roman"/>
      <family val="1"/>
    </font>
    <font>
      <sz val="11"/>
      <color theme="3" tint="-0.24997000396251678"/>
      <name val="Times New Roman"/>
      <family val="1"/>
    </font>
    <font>
      <sz val="22"/>
      <color rgb="FFFF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Times New Roman"/>
      <family val="1"/>
    </font>
    <font>
      <sz val="24"/>
      <color theme="1"/>
      <name val="Calibri"/>
      <family val="2"/>
    </font>
    <font>
      <sz val="20"/>
      <color rgb="FFFF0000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22"/>
      <color rgb="FFFF0000"/>
      <name val="Calibri"/>
      <family val="2"/>
    </font>
    <font>
      <sz val="26"/>
      <color rgb="FFFF0000"/>
      <name val="Calibri"/>
      <family val="2"/>
    </font>
    <font>
      <i/>
      <sz val="16"/>
      <color theme="1"/>
      <name val="Calibri"/>
      <family val="2"/>
    </font>
    <font>
      <sz val="18"/>
      <color theme="1"/>
      <name val="Times New Roman"/>
      <family val="1"/>
    </font>
    <font>
      <sz val="2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1" fillId="2" borderId="0" xfId="0" applyFont="1" applyFill="1" applyAlignment="1">
      <alignment vertical="top"/>
    </xf>
    <xf numFmtId="0" fontId="0" fillId="2" borderId="0" xfId="0" applyFill="1" applyAlignment="1">
      <alignment/>
    </xf>
    <xf numFmtId="0" fontId="53" fillId="0" borderId="0" xfId="0" applyFont="1" applyAlignment="1">
      <alignment/>
    </xf>
    <xf numFmtId="0" fontId="72" fillId="0" borderId="0" xfId="0" applyFont="1" applyAlignment="1">
      <alignment/>
    </xf>
    <xf numFmtId="0" fontId="72" fillId="35" borderId="0" xfId="0" applyFont="1" applyFill="1" applyAlignment="1">
      <alignment/>
    </xf>
    <xf numFmtId="0" fontId="69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9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76" fillId="2" borderId="0" xfId="0" applyFont="1" applyFill="1" applyAlignment="1">
      <alignment vertical="top"/>
    </xf>
    <xf numFmtId="0" fontId="67" fillId="2" borderId="0" xfId="0" applyFont="1" applyFill="1" applyAlignment="1">
      <alignment/>
    </xf>
    <xf numFmtId="0" fontId="67" fillId="2" borderId="0" xfId="0" applyFont="1" applyFill="1" applyAlignment="1">
      <alignment/>
    </xf>
    <xf numFmtId="0" fontId="67" fillId="0" borderId="0" xfId="0" applyFont="1" applyAlignment="1">
      <alignment/>
    </xf>
    <xf numFmtId="0" fontId="69" fillId="36" borderId="17" xfId="0" applyFont="1" applyFill="1" applyBorder="1" applyAlignment="1">
      <alignment/>
    </xf>
    <xf numFmtId="0" fontId="69" fillId="0" borderId="0" xfId="0" applyFont="1" applyBorder="1" applyAlignment="1">
      <alignment/>
    </xf>
    <xf numFmtId="0" fontId="72" fillId="33" borderId="0" xfId="0" applyFont="1" applyFill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2" fillId="35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77" fillId="33" borderId="0" xfId="0" applyFont="1" applyFill="1" applyBorder="1" applyAlignment="1">
      <alignment/>
    </xf>
    <xf numFmtId="0" fontId="69" fillId="37" borderId="0" xfId="0" applyFont="1" applyFill="1" applyBorder="1" applyAlignment="1">
      <alignment/>
    </xf>
    <xf numFmtId="0" fontId="73" fillId="37" borderId="0" xfId="0" applyFont="1" applyFill="1" applyBorder="1" applyAlignment="1">
      <alignment/>
    </xf>
    <xf numFmtId="0" fontId="78" fillId="37" borderId="0" xfId="0" applyFont="1" applyFill="1" applyBorder="1" applyAlignment="1">
      <alignment/>
    </xf>
    <xf numFmtId="0" fontId="69" fillId="36" borderId="0" xfId="0" applyFont="1" applyFill="1" applyBorder="1" applyAlignment="1">
      <alignment/>
    </xf>
    <xf numFmtId="0" fontId="73" fillId="36" borderId="0" xfId="0" applyFont="1" applyFill="1" applyBorder="1" applyAlignment="1">
      <alignment/>
    </xf>
    <xf numFmtId="0" fontId="72" fillId="36" borderId="0" xfId="0" applyFont="1" applyFill="1" applyBorder="1" applyAlignment="1">
      <alignment vertical="center"/>
    </xf>
    <xf numFmtId="0" fontId="69" fillId="0" borderId="19" xfId="0" applyFont="1" applyBorder="1" applyAlignment="1">
      <alignment/>
    </xf>
    <xf numFmtId="0" fontId="79" fillId="36" borderId="0" xfId="0" applyFont="1" applyFill="1" applyBorder="1" applyAlignment="1">
      <alignment/>
    </xf>
    <xf numFmtId="0" fontId="80" fillId="0" borderId="20" xfId="0" applyFont="1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81" fillId="0" borderId="21" xfId="0" applyFont="1" applyBorder="1" applyAlignment="1">
      <alignment horizontal="center"/>
    </xf>
    <xf numFmtId="0" fontId="81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2" fillId="36" borderId="0" xfId="0" applyFont="1" applyFill="1" applyBorder="1" applyAlignment="1">
      <alignment horizontal="center"/>
    </xf>
    <xf numFmtId="0" fontId="72" fillId="35" borderId="0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83" fillId="36" borderId="0" xfId="0" applyFont="1" applyFill="1" applyBorder="1" applyAlignment="1">
      <alignment horizontal="center"/>
    </xf>
    <xf numFmtId="0" fontId="84" fillId="36" borderId="0" xfId="0" applyFont="1" applyFill="1" applyBorder="1" applyAlignment="1">
      <alignment horizontal="center"/>
    </xf>
    <xf numFmtId="0" fontId="72" fillId="0" borderId="0" xfId="0" applyFont="1" applyBorder="1" applyAlignment="1">
      <alignment horizontal="left" vertical="center" wrapText="1"/>
    </xf>
    <xf numFmtId="0" fontId="72" fillId="36" borderId="0" xfId="0" applyFont="1" applyFill="1" applyBorder="1" applyAlignment="1">
      <alignment horizontal="center" vertical="center"/>
    </xf>
    <xf numFmtId="0" fontId="72" fillId="36" borderId="0" xfId="0" applyFont="1" applyFill="1" applyBorder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0" fontId="70" fillId="35" borderId="0" xfId="0" applyFont="1" applyFill="1" applyAlignment="1">
      <alignment horizontal="center"/>
    </xf>
    <xf numFmtId="0" fontId="74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1" fillId="2" borderId="0" xfId="0" applyFont="1" applyFill="1" applyAlignment="1">
      <alignment horizontal="left" vertical="top"/>
    </xf>
    <xf numFmtId="0" fontId="71" fillId="35" borderId="0" xfId="0" applyFont="1" applyFill="1" applyAlignment="1">
      <alignment horizontal="center" vertical="top"/>
    </xf>
    <xf numFmtId="0" fontId="71" fillId="2" borderId="23" xfId="0" applyFont="1" applyFill="1" applyBorder="1" applyAlignment="1">
      <alignment horizontal="center" vertical="top"/>
    </xf>
    <xf numFmtId="0" fontId="71" fillId="2" borderId="24" xfId="0" applyFont="1" applyFill="1" applyBorder="1" applyAlignment="1">
      <alignment horizontal="center" vertical="top"/>
    </xf>
    <xf numFmtId="0" fontId="89" fillId="2" borderId="0" xfId="0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9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график функции у=0.2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-1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9"/>
          <c:w val="0.8445"/>
          <c:h val="0.83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 вариант'!$A$3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 вариант'!$B$2:$J$2</c:f>
              <c:numCache/>
            </c:numRef>
          </c:xVal>
          <c:yVal>
            <c:numRef>
              <c:f>'1 вариант'!$B$3:$J$3</c:f>
              <c:numCache/>
            </c:numRef>
          </c:yVal>
          <c:smooth val="1"/>
        </c:ser>
        <c:axId val="55377369"/>
        <c:axId val="28634274"/>
      </c:scatterChart>
      <c:valAx>
        <c:axId val="55377369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28634274"/>
        <c:crosses val="autoZero"/>
        <c:crossBetween val="midCat"/>
        <c:dispUnits/>
        <c:majorUnit val="1"/>
        <c:minorUnit val="0.5"/>
      </c:valAx>
      <c:valAx>
        <c:axId val="28634274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5537736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7"/>
          <c:w val="0.120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у=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log2(x-3)</a:t>
            </a:r>
          </a:p>
        </c:rich>
      </c:tx>
      <c:layout>
        <c:manualLayout>
          <c:xMode val="factor"/>
          <c:yMode val="factor"/>
          <c:x val="0.114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4425"/>
          <c:w val="0.83825"/>
          <c:h val="0.73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 вариант'!$A$21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 вариант'!$B$20:$J$20</c:f>
              <c:numCache/>
            </c:numRef>
          </c:xVal>
          <c:yVal>
            <c:numRef>
              <c:f>'1 вариант'!$B$21:$J$21</c:f>
              <c:numCache/>
            </c:numRef>
          </c:yVal>
          <c:smooth val="1"/>
        </c:ser>
        <c:axId val="56381875"/>
        <c:axId val="37674828"/>
      </c:scatterChart>
      <c:valAx>
        <c:axId val="56381875"/>
        <c:scaling>
          <c:orientation val="minMax"/>
          <c:max val="10"/>
          <c:min val="-1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808080"/>
            </a:solidFill>
          </a:ln>
        </c:spPr>
        <c:crossAx val="37674828"/>
        <c:crosses val="autoZero"/>
        <c:crossBetween val="midCat"/>
        <c:dispUnits/>
        <c:majorUnit val="1"/>
        <c:minorUnit val="0.5"/>
      </c:valAx>
      <c:valAx>
        <c:axId val="37674828"/>
        <c:scaling>
          <c:orientation val="minMax"/>
          <c:max val="4"/>
          <c:min val="-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808080"/>
            </a:solidFill>
          </a:ln>
        </c:spPr>
        <c:crossAx val="5638187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5"/>
          <c:y val="0.527"/>
          <c:w val="0.11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25"/>
          <c:y val="0.1825"/>
          <c:w val="0.8437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 вариант'!$L$3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 вариант'!$M$2:$T$2</c:f>
              <c:numCache/>
            </c:numRef>
          </c:xVal>
          <c:yVal>
            <c:numRef>
              <c:f>'1 вариант'!$M$3:$T$3</c:f>
              <c:numCache/>
            </c:numRef>
          </c:yVal>
          <c:smooth val="1"/>
        </c:ser>
        <c:axId val="3529133"/>
        <c:axId val="31762198"/>
      </c:scatterChart>
      <c:valAx>
        <c:axId val="3529133"/>
        <c:scaling>
          <c:orientation val="minMax"/>
          <c:max val="4"/>
          <c:min val="-6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31762198"/>
        <c:crosses val="autoZero"/>
        <c:crossBetween val="midCat"/>
        <c:dispUnits/>
        <c:majorUnit val="1"/>
        <c:minorUnit val="0.5"/>
      </c:valAx>
      <c:valAx>
        <c:axId val="3176219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808080"/>
            </a:solidFill>
          </a:ln>
        </c:spPr>
        <c:crossAx val="352913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"/>
          <c:y val="0.527"/>
          <c:w val="0.098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8575"/>
          <c:h val="0.91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 вариант'!$A$3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вариант'!$B$2:$H$2</c:f>
              <c:numCache/>
            </c:numRef>
          </c:xVal>
          <c:yVal>
            <c:numRef>
              <c:f>'2 вариант'!$B$3:$H$3</c:f>
              <c:numCache/>
            </c:numRef>
          </c:yVal>
          <c:smooth val="1"/>
        </c:ser>
        <c:axId val="17424327"/>
        <c:axId val="22601216"/>
      </c:scatterChart>
      <c:valAx>
        <c:axId val="17424327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675"/>
              <c:y val="0.1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22601216"/>
        <c:crosses val="autoZero"/>
        <c:crossBetween val="midCat"/>
        <c:dispUnits/>
        <c:majorUnit val="1"/>
        <c:minorUnit val="0.5"/>
      </c:valAx>
      <c:valAx>
        <c:axId val="22601216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175"/>
              <c:y val="0.109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1742432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4515"/>
          <c:w val="0.09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345"/>
          <c:w val="0.811"/>
          <c:h val="0.85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 вариант'!$A$21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вариант'!$B$20:$H$20</c:f>
              <c:numCache/>
            </c:numRef>
          </c:xVal>
          <c:yVal>
            <c:numRef>
              <c:f>'2 вариант'!$B$21:$H$21</c:f>
              <c:numCache/>
            </c:numRef>
          </c:yVal>
          <c:smooth val="1"/>
        </c:ser>
        <c:axId val="2084353"/>
        <c:axId val="18759178"/>
      </c:scatterChart>
      <c:valAx>
        <c:axId val="2084353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008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18759178"/>
        <c:crosses val="autoZero"/>
        <c:crossBetween val="midCat"/>
        <c:dispUnits/>
        <c:majorUnit val="1"/>
        <c:minorUnit val="0.5"/>
      </c:valAx>
      <c:valAx>
        <c:axId val="18759178"/>
        <c:scaling>
          <c:orientation val="minMax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03925"/>
              <c:y val="0.09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2084353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4515"/>
          <c:w val="0.09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42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 вариант'!$J$3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вариант'!$K$2:$Q$2</c:f>
              <c:numCache/>
            </c:numRef>
          </c:xVal>
          <c:yVal>
            <c:numRef>
              <c:f>'2 вариант'!$K$3:$Q$3</c:f>
              <c:numCache/>
            </c:numRef>
          </c:yVal>
          <c:smooth val="1"/>
        </c:ser>
        <c:axId val="34614875"/>
        <c:axId val="43098420"/>
      </c:scatterChart>
      <c:valAx>
        <c:axId val="34614875"/>
        <c:scaling>
          <c:orientation val="minMax"/>
          <c:max val="4"/>
          <c:min val="-1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808080"/>
            </a:solidFill>
          </a:ln>
        </c:spPr>
        <c:crossAx val="43098420"/>
        <c:crosses val="autoZero"/>
        <c:crossBetween val="midCat"/>
        <c:dispUnits/>
        <c:majorUnit val="1"/>
        <c:minorUnit val="0.5"/>
      </c:valAx>
      <c:valAx>
        <c:axId val="43098420"/>
        <c:scaling>
          <c:orientation val="minMax"/>
          <c:max val="4"/>
          <c:min val="-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808080"/>
            </a:solidFill>
          </a:ln>
        </c:spPr>
        <c:crossAx val="3461487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27"/>
          <c:w val="0.09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28"/>
          <c:h val="0.9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'графическое решение уравнений'!$A$3</c:f>
              <c:strCache>
                <c:ptCount val="1"/>
                <c:pt idx="0">
                  <c:v>у1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'графическое решение уравнений'!$B$2:$J$2</c:f>
              <c:numCache/>
            </c:numRef>
          </c:xVal>
          <c:yVal>
            <c:numRef>
              <c:f>'графическое решение уравнений'!$B$3:$J$3</c:f>
              <c:numCache/>
            </c:numRef>
          </c:yVal>
          <c:smooth val="1"/>
        </c:ser>
        <c:ser>
          <c:idx val="1"/>
          <c:order val="1"/>
          <c:tx>
            <c:strRef>
              <c:f>'графическое решение уравнений'!$A$4</c:f>
              <c:strCache>
                <c:ptCount val="1"/>
                <c:pt idx="0">
                  <c:v>у2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'графическое решение уравнений'!$B$2:$J$2</c:f>
              <c:numCache/>
            </c:numRef>
          </c:xVal>
          <c:yVal>
            <c:numRef>
              <c:f>'графическое решение уравнений'!$B$4:$J$4</c:f>
              <c:numCache/>
            </c:numRef>
          </c:yVal>
          <c:smooth val="1"/>
        </c:ser>
        <c:axId val="52341461"/>
        <c:axId val="1311102"/>
      </c:scatterChart>
      <c:valAx>
        <c:axId val="5234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1102"/>
        <c:crosses val="autoZero"/>
        <c:crossBetween val="midCat"/>
        <c:dispUnits/>
      </c:valAx>
      <c:valAx>
        <c:axId val="1311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414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4085"/>
          <c:w val="0.110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28"/>
          <c:h val="0.9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'графическое решение уравнений'!$I$8</c:f>
              <c:strCache>
                <c:ptCount val="1"/>
                <c:pt idx="0">
                  <c:v>у1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'графическое решение уравнений'!$J$7:$R$7</c:f>
              <c:numCache/>
            </c:numRef>
          </c:xVal>
          <c:yVal>
            <c:numRef>
              <c:f>'графическое решение уравнений'!$J$8:$R$8</c:f>
              <c:numCache/>
            </c:numRef>
          </c:yVal>
          <c:smooth val="1"/>
        </c:ser>
        <c:ser>
          <c:idx val="1"/>
          <c:order val="1"/>
          <c:tx>
            <c:strRef>
              <c:f>'графическое решение уравнений'!$I$9</c:f>
              <c:strCache>
                <c:ptCount val="1"/>
                <c:pt idx="0">
                  <c:v>у2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'графическое решение уравнений'!$J$7:$R$7</c:f>
              <c:numCache/>
            </c:numRef>
          </c:xVal>
          <c:yVal>
            <c:numRef>
              <c:f>'графическое решение уравнений'!$J$9:$R$9</c:f>
              <c:numCache/>
            </c:numRef>
          </c:yVal>
          <c:smooth val="1"/>
        </c:ser>
        <c:axId val="11799919"/>
        <c:axId val="39090408"/>
      </c:scatterChart>
      <c:valAx>
        <c:axId val="1179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90408"/>
        <c:crosses val="autoZero"/>
        <c:crossBetween val="midCat"/>
        <c:dispUnits/>
      </c:valAx>
      <c:valAx>
        <c:axId val="39090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999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4085"/>
          <c:w val="0.110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1.emf" /><Relationship Id="rId12" Type="http://schemas.openxmlformats.org/officeDocument/2006/relationships/image" Target="../media/image22.emf" /><Relationship Id="rId13" Type="http://schemas.openxmlformats.org/officeDocument/2006/relationships/image" Target="../media/image23.emf" /><Relationship Id="rId14" Type="http://schemas.openxmlformats.org/officeDocument/2006/relationships/image" Target="../media/image2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Relationship Id="rId3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95250</xdr:rowOff>
    </xdr:from>
    <xdr:to>
      <xdr:col>7</xdr:col>
      <xdr:colOff>323850</xdr:colOff>
      <xdr:row>17</xdr:row>
      <xdr:rowOff>171450</xdr:rowOff>
    </xdr:to>
    <xdr:graphicFrame>
      <xdr:nvGraphicFramePr>
        <xdr:cNvPr id="1" name="Диаграмма 1"/>
        <xdr:cNvGraphicFramePr/>
      </xdr:nvGraphicFramePr>
      <xdr:xfrm>
        <a:off x="133350" y="714375"/>
        <a:ext cx="380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21</xdr:row>
      <xdr:rowOff>57150</xdr:rowOff>
    </xdr:from>
    <xdr:to>
      <xdr:col>7</xdr:col>
      <xdr:colOff>323850</xdr:colOff>
      <xdr:row>35</xdr:row>
      <xdr:rowOff>133350</xdr:rowOff>
    </xdr:to>
    <xdr:graphicFrame>
      <xdr:nvGraphicFramePr>
        <xdr:cNvPr id="2" name="Диаграмма 3"/>
        <xdr:cNvGraphicFramePr/>
      </xdr:nvGraphicFramePr>
      <xdr:xfrm>
        <a:off x="19050" y="4162425"/>
        <a:ext cx="3914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590550</xdr:colOff>
      <xdr:row>4</xdr:row>
      <xdr:rowOff>9525</xdr:rowOff>
    </xdr:from>
    <xdr:to>
      <xdr:col>18</xdr:col>
      <xdr:colOff>285750</xdr:colOff>
      <xdr:row>18</xdr:row>
      <xdr:rowOff>76200</xdr:rowOff>
    </xdr:to>
    <xdr:graphicFrame>
      <xdr:nvGraphicFramePr>
        <xdr:cNvPr id="3" name="Диаграмма 5"/>
        <xdr:cNvGraphicFramePr/>
      </xdr:nvGraphicFramePr>
      <xdr:xfrm>
        <a:off x="6191250" y="819150"/>
        <a:ext cx="46291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8</xdr:col>
      <xdr:colOff>171450</xdr:colOff>
      <xdr:row>17</xdr:row>
      <xdr:rowOff>161925</xdr:rowOff>
    </xdr:to>
    <xdr:graphicFrame>
      <xdr:nvGraphicFramePr>
        <xdr:cNvPr id="1" name="Диаграмма 1"/>
        <xdr:cNvGraphicFramePr/>
      </xdr:nvGraphicFramePr>
      <xdr:xfrm>
        <a:off x="0" y="733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8</xdr:col>
      <xdr:colOff>171450</xdr:colOff>
      <xdr:row>35</xdr:row>
      <xdr:rowOff>95250</xdr:rowOff>
    </xdr:to>
    <xdr:graphicFrame>
      <xdr:nvGraphicFramePr>
        <xdr:cNvPr id="2" name="Диаграмма 3"/>
        <xdr:cNvGraphicFramePr/>
      </xdr:nvGraphicFramePr>
      <xdr:xfrm>
        <a:off x="0" y="4191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542925</xdr:colOff>
      <xdr:row>3</xdr:row>
      <xdr:rowOff>171450</xdr:rowOff>
    </xdr:from>
    <xdr:to>
      <xdr:col>16</xdr:col>
      <xdr:colOff>238125</xdr:colOff>
      <xdr:row>18</xdr:row>
      <xdr:rowOff>47625</xdr:rowOff>
    </xdr:to>
    <xdr:graphicFrame>
      <xdr:nvGraphicFramePr>
        <xdr:cNvPr id="3" name="Диаграмма 4"/>
        <xdr:cNvGraphicFramePr/>
      </xdr:nvGraphicFramePr>
      <xdr:xfrm>
        <a:off x="4943475" y="8191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66675</xdr:rowOff>
    </xdr:from>
    <xdr:to>
      <xdr:col>7</xdr:col>
      <xdr:colOff>409575</xdr:colOff>
      <xdr:row>18</xdr:row>
      <xdr:rowOff>142875</xdr:rowOff>
    </xdr:to>
    <xdr:graphicFrame>
      <xdr:nvGraphicFramePr>
        <xdr:cNvPr id="1" name="Диаграмма 2"/>
        <xdr:cNvGraphicFramePr/>
      </xdr:nvGraphicFramePr>
      <xdr:xfrm>
        <a:off x="104775" y="1276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9</xdr:row>
      <xdr:rowOff>104775</xdr:rowOff>
    </xdr:from>
    <xdr:to>
      <xdr:col>15</xdr:col>
      <xdr:colOff>247650</xdr:colOff>
      <xdr:row>23</xdr:row>
      <xdr:rowOff>180975</xdr:rowOff>
    </xdr:to>
    <xdr:graphicFrame>
      <xdr:nvGraphicFramePr>
        <xdr:cNvPr id="2" name="Диаграмма 6"/>
        <xdr:cNvGraphicFramePr/>
      </xdr:nvGraphicFramePr>
      <xdr:xfrm>
        <a:off x="4819650" y="22669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571500</xdr:rowOff>
    </xdr:from>
    <xdr:to>
      <xdr:col>4</xdr:col>
      <xdr:colOff>552450</xdr:colOff>
      <xdr:row>23</xdr:row>
      <xdr:rowOff>180975</xdr:rowOff>
    </xdr:to>
    <xdr:grpSp>
      <xdr:nvGrpSpPr>
        <xdr:cNvPr id="1" name="Группа 18"/>
        <xdr:cNvGrpSpPr>
          <a:grpSpLocks/>
        </xdr:cNvGrpSpPr>
      </xdr:nvGrpSpPr>
      <xdr:grpSpPr>
        <a:xfrm>
          <a:off x="19050" y="3524250"/>
          <a:ext cx="3343275" cy="2676525"/>
          <a:chOff x="2571736" y="571480"/>
          <a:chExt cx="4286280" cy="4287074"/>
        </a:xfrm>
        <a:solidFill>
          <a:srgbClr val="FFFFFF"/>
        </a:solidFill>
      </xdr:grpSpPr>
      <xdr:sp>
        <xdr:nvSpPr>
          <xdr:cNvPr id="2" name="Прямая со стрелкой 21"/>
          <xdr:cNvSpPr>
            <a:spLocks/>
          </xdr:cNvSpPr>
        </xdr:nvSpPr>
        <xdr:spPr>
          <a:xfrm rot="5400000" flipH="1" flipV="1">
            <a:off x="2429218" y="2715017"/>
            <a:ext cx="4287352" cy="107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Прямая со стрелкой 22"/>
          <xdr:cNvSpPr>
            <a:spLocks/>
          </xdr:cNvSpPr>
        </xdr:nvSpPr>
        <xdr:spPr>
          <a:xfrm>
            <a:off x="2571736" y="3428815"/>
            <a:ext cx="4286280" cy="107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Прямая соединительная линия 23"/>
          <xdr:cNvSpPr>
            <a:spLocks/>
          </xdr:cNvSpPr>
        </xdr:nvSpPr>
        <xdr:spPr>
          <a:xfrm>
            <a:off x="2571736" y="2715017"/>
            <a:ext cx="4071966" cy="107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Прямая соединительная линия 24"/>
          <xdr:cNvSpPr>
            <a:spLocks/>
          </xdr:cNvSpPr>
        </xdr:nvSpPr>
        <xdr:spPr>
          <a:xfrm rot="5400000" flipH="1" flipV="1">
            <a:off x="2393856" y="2892931"/>
            <a:ext cx="2928601" cy="107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Box 14"/>
          <xdr:cNvSpPr txBox="1">
            <a:spLocks noChangeArrowheads="1"/>
          </xdr:cNvSpPr>
        </xdr:nvSpPr>
        <xdr:spPr>
          <a:xfrm>
            <a:off x="4643081" y="2500663"/>
            <a:ext cx="356833" cy="36976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</a:p>
        </xdr:txBody>
      </xdr:sp>
      <xdr:sp>
        <xdr:nvSpPr>
          <xdr:cNvPr id="7" name="TextBox 15"/>
          <xdr:cNvSpPr txBox="1">
            <a:spLocks noChangeArrowheads="1"/>
          </xdr:cNvSpPr>
        </xdr:nvSpPr>
        <xdr:spPr>
          <a:xfrm>
            <a:off x="4572357" y="1785794"/>
            <a:ext cx="286109" cy="36976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8" name="TextBox 16"/>
          <xdr:cNvSpPr txBox="1">
            <a:spLocks noChangeArrowheads="1"/>
          </xdr:cNvSpPr>
        </xdr:nvSpPr>
        <xdr:spPr>
          <a:xfrm>
            <a:off x="3857620" y="3500623"/>
            <a:ext cx="654729" cy="556248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-1</a:t>
            </a:r>
          </a:p>
        </xdr:txBody>
      </xdr:sp>
      <xdr:sp>
        <xdr:nvSpPr>
          <xdr:cNvPr id="9" name="TextBox 15"/>
          <xdr:cNvSpPr txBox="1">
            <a:spLocks noChangeArrowheads="1"/>
          </xdr:cNvSpPr>
        </xdr:nvSpPr>
        <xdr:spPr>
          <a:xfrm>
            <a:off x="4595932" y="1203823"/>
            <a:ext cx="286109" cy="556248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</a:p>
        </xdr:txBody>
      </xdr:sp>
    </xdr:grpSp>
    <xdr:clientData/>
  </xdr:twoCellAnchor>
  <xdr:twoCellAnchor>
    <xdr:from>
      <xdr:col>1</xdr:col>
      <xdr:colOff>333375</xdr:colOff>
      <xdr:row>14</xdr:row>
      <xdr:rowOff>57150</xdr:rowOff>
    </xdr:from>
    <xdr:to>
      <xdr:col>1</xdr:col>
      <xdr:colOff>476250</xdr:colOff>
      <xdr:row>15</xdr:row>
      <xdr:rowOff>9525</xdr:rowOff>
    </xdr:to>
    <xdr:sp>
      <xdr:nvSpPr>
        <xdr:cNvPr id="10" name="Овал 19"/>
        <xdr:cNvSpPr>
          <a:spLocks/>
        </xdr:cNvSpPr>
      </xdr:nvSpPr>
      <xdr:spPr>
        <a:xfrm>
          <a:off x="962025" y="4362450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133350</xdr:rowOff>
    </xdr:from>
    <xdr:to>
      <xdr:col>4</xdr:col>
      <xdr:colOff>276225</xdr:colOff>
      <xdr:row>14</xdr:row>
      <xdr:rowOff>142875</xdr:rowOff>
    </xdr:to>
    <xdr:sp>
      <xdr:nvSpPr>
        <xdr:cNvPr id="11" name="Прямая соединительная линия 20"/>
        <xdr:cNvSpPr>
          <a:spLocks/>
        </xdr:cNvSpPr>
      </xdr:nvSpPr>
      <xdr:spPr>
        <a:xfrm>
          <a:off x="28575" y="4438650"/>
          <a:ext cx="305752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323850</xdr:colOff>
      <xdr:row>11</xdr:row>
      <xdr:rowOff>38100</xdr:rowOff>
    </xdr:from>
    <xdr:to>
      <xdr:col>7</xdr:col>
      <xdr:colOff>323850</xdr:colOff>
      <xdr:row>26</xdr:row>
      <xdr:rowOff>66675</xdr:rowOff>
    </xdr:to>
    <xdr:sp>
      <xdr:nvSpPr>
        <xdr:cNvPr id="12" name="Прямая со стрелкой 30"/>
        <xdr:cNvSpPr>
          <a:spLocks/>
        </xdr:cNvSpPr>
      </xdr:nvSpPr>
      <xdr:spPr>
        <a:xfrm rot="5400000" flipH="1" flipV="1">
          <a:off x="4962525" y="3771900"/>
          <a:ext cx="0" cy="28860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17</xdr:row>
      <xdr:rowOff>76200</xdr:rowOff>
    </xdr:from>
    <xdr:to>
      <xdr:col>10</xdr:col>
      <xdr:colOff>47625</xdr:colOff>
      <xdr:row>17</xdr:row>
      <xdr:rowOff>76200</xdr:rowOff>
    </xdr:to>
    <xdr:sp>
      <xdr:nvSpPr>
        <xdr:cNvPr id="13" name="Прямая со стрелкой 31"/>
        <xdr:cNvSpPr>
          <a:spLocks/>
        </xdr:cNvSpPr>
      </xdr:nvSpPr>
      <xdr:spPr>
        <a:xfrm>
          <a:off x="3571875" y="4953000"/>
          <a:ext cx="2943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21</xdr:row>
      <xdr:rowOff>28575</xdr:rowOff>
    </xdr:from>
    <xdr:to>
      <xdr:col>9</xdr:col>
      <xdr:colOff>552450</xdr:colOff>
      <xdr:row>21</xdr:row>
      <xdr:rowOff>28575</xdr:rowOff>
    </xdr:to>
    <xdr:sp>
      <xdr:nvSpPr>
        <xdr:cNvPr id="14" name="Прямая соединительная линия 32"/>
        <xdr:cNvSpPr>
          <a:spLocks/>
        </xdr:cNvSpPr>
      </xdr:nvSpPr>
      <xdr:spPr>
        <a:xfrm>
          <a:off x="3619500" y="5667375"/>
          <a:ext cx="27908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590550</xdr:colOff>
      <xdr:row>14</xdr:row>
      <xdr:rowOff>47625</xdr:rowOff>
    </xdr:from>
    <xdr:to>
      <xdr:col>7</xdr:col>
      <xdr:colOff>590550</xdr:colOff>
      <xdr:row>24</xdr:row>
      <xdr:rowOff>114300</xdr:rowOff>
    </xdr:to>
    <xdr:sp>
      <xdr:nvSpPr>
        <xdr:cNvPr id="15" name="Прямая соединительная линия 33"/>
        <xdr:cNvSpPr>
          <a:spLocks/>
        </xdr:cNvSpPr>
      </xdr:nvSpPr>
      <xdr:spPr>
        <a:xfrm rot="5400000" flipH="1" flipV="1">
          <a:off x="5229225" y="4352925"/>
          <a:ext cx="0" cy="19716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142875</xdr:rowOff>
    </xdr:from>
    <xdr:to>
      <xdr:col>7</xdr:col>
      <xdr:colOff>504825</xdr:colOff>
      <xdr:row>21</xdr:row>
      <xdr:rowOff>0</xdr:rowOff>
    </xdr:to>
    <xdr:sp>
      <xdr:nvSpPr>
        <xdr:cNvPr id="16" name="TextBox 14"/>
        <xdr:cNvSpPr txBox="1">
          <a:spLocks noChangeArrowheads="1"/>
        </xdr:cNvSpPr>
      </xdr:nvSpPr>
      <xdr:spPr>
        <a:xfrm>
          <a:off x="4686300" y="5210175"/>
          <a:ext cx="457200" cy="4286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</a:p>
      </xdr:txBody>
    </xdr:sp>
    <xdr:clientData/>
  </xdr:twoCellAnchor>
  <xdr:twoCellAnchor>
    <xdr:from>
      <xdr:col>8</xdr:col>
      <xdr:colOff>76200</xdr:colOff>
      <xdr:row>15</xdr:row>
      <xdr:rowOff>95250</xdr:rowOff>
    </xdr:from>
    <xdr:to>
      <xdr:col>8</xdr:col>
      <xdr:colOff>438150</xdr:colOff>
      <xdr:row>17</xdr:row>
      <xdr:rowOff>104775</xdr:rowOff>
    </xdr:to>
    <xdr:sp>
      <xdr:nvSpPr>
        <xdr:cNvPr id="17" name="TextBox 15"/>
        <xdr:cNvSpPr txBox="1">
          <a:spLocks noChangeArrowheads="1"/>
        </xdr:cNvSpPr>
      </xdr:nvSpPr>
      <xdr:spPr>
        <a:xfrm>
          <a:off x="5324475" y="4591050"/>
          <a:ext cx="361950" cy="390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7</xdr:col>
      <xdr:colOff>9525</xdr:colOff>
      <xdr:row>20</xdr:row>
      <xdr:rowOff>180975</xdr:rowOff>
    </xdr:from>
    <xdr:to>
      <xdr:col>7</xdr:col>
      <xdr:colOff>419100</xdr:colOff>
      <xdr:row>22</xdr:row>
      <xdr:rowOff>47625</xdr:rowOff>
    </xdr:to>
    <xdr:sp>
      <xdr:nvSpPr>
        <xdr:cNvPr id="18" name="TextBox 16"/>
        <xdr:cNvSpPr txBox="1">
          <a:spLocks noChangeArrowheads="1"/>
        </xdr:cNvSpPr>
      </xdr:nvSpPr>
      <xdr:spPr>
        <a:xfrm>
          <a:off x="4648200" y="5629275"/>
          <a:ext cx="4095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-3</a:t>
          </a:r>
        </a:p>
      </xdr:txBody>
    </xdr:sp>
    <xdr:clientData/>
  </xdr:twoCellAnchor>
  <xdr:twoCellAnchor>
    <xdr:from>
      <xdr:col>8</xdr:col>
      <xdr:colOff>152400</xdr:colOff>
      <xdr:row>17</xdr:row>
      <xdr:rowOff>190500</xdr:rowOff>
    </xdr:from>
    <xdr:to>
      <xdr:col>8</xdr:col>
      <xdr:colOff>295275</xdr:colOff>
      <xdr:row>18</xdr:row>
      <xdr:rowOff>142875</xdr:rowOff>
    </xdr:to>
    <xdr:sp>
      <xdr:nvSpPr>
        <xdr:cNvPr id="19" name="Овал 38"/>
        <xdr:cNvSpPr>
          <a:spLocks/>
        </xdr:cNvSpPr>
      </xdr:nvSpPr>
      <xdr:spPr>
        <a:xfrm>
          <a:off x="5400675" y="5067300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19</xdr:row>
      <xdr:rowOff>114300</xdr:rowOff>
    </xdr:from>
    <xdr:to>
      <xdr:col>10</xdr:col>
      <xdr:colOff>476250</xdr:colOff>
      <xdr:row>19</xdr:row>
      <xdr:rowOff>123825</xdr:rowOff>
    </xdr:to>
    <xdr:sp>
      <xdr:nvSpPr>
        <xdr:cNvPr id="20" name="Прямая соединительная линия 39"/>
        <xdr:cNvSpPr>
          <a:spLocks/>
        </xdr:cNvSpPr>
      </xdr:nvSpPr>
      <xdr:spPr>
        <a:xfrm>
          <a:off x="4229100" y="5372100"/>
          <a:ext cx="271462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390525</xdr:colOff>
      <xdr:row>15</xdr:row>
      <xdr:rowOff>123825</xdr:rowOff>
    </xdr:from>
    <xdr:to>
      <xdr:col>8</xdr:col>
      <xdr:colOff>152400</xdr:colOff>
      <xdr:row>17</xdr:row>
      <xdr:rowOff>152400</xdr:rowOff>
    </xdr:to>
    <xdr:sp>
      <xdr:nvSpPr>
        <xdr:cNvPr id="21" name="TextBox 15"/>
        <xdr:cNvSpPr txBox="1">
          <a:spLocks noChangeArrowheads="1"/>
        </xdr:cNvSpPr>
      </xdr:nvSpPr>
      <xdr:spPr>
        <a:xfrm>
          <a:off x="5029200" y="4619625"/>
          <a:ext cx="371475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5</xdr:col>
      <xdr:colOff>9525</xdr:colOff>
      <xdr:row>23</xdr:row>
      <xdr:rowOff>57150</xdr:rowOff>
    </xdr:from>
    <xdr:to>
      <xdr:col>5</xdr:col>
      <xdr:colOff>9525</xdr:colOff>
      <xdr:row>38</xdr:row>
      <xdr:rowOff>85725</xdr:rowOff>
    </xdr:to>
    <xdr:sp>
      <xdr:nvSpPr>
        <xdr:cNvPr id="22" name="Прямая со стрелкой 42"/>
        <xdr:cNvSpPr>
          <a:spLocks/>
        </xdr:cNvSpPr>
      </xdr:nvSpPr>
      <xdr:spPr>
        <a:xfrm rot="5400000" flipH="1" flipV="1">
          <a:off x="3429000" y="6076950"/>
          <a:ext cx="0" cy="29337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31</xdr:row>
      <xdr:rowOff>180975</xdr:rowOff>
    </xdr:from>
    <xdr:to>
      <xdr:col>7</xdr:col>
      <xdr:colOff>514350</xdr:colOff>
      <xdr:row>31</xdr:row>
      <xdr:rowOff>180975</xdr:rowOff>
    </xdr:to>
    <xdr:sp>
      <xdr:nvSpPr>
        <xdr:cNvPr id="23" name="Прямая со стрелкой 43"/>
        <xdr:cNvSpPr>
          <a:spLocks/>
        </xdr:cNvSpPr>
      </xdr:nvSpPr>
      <xdr:spPr>
        <a:xfrm>
          <a:off x="2219325" y="7724775"/>
          <a:ext cx="29337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28</xdr:row>
      <xdr:rowOff>161925</xdr:rowOff>
    </xdr:from>
    <xdr:to>
      <xdr:col>7</xdr:col>
      <xdr:colOff>285750</xdr:colOff>
      <xdr:row>28</xdr:row>
      <xdr:rowOff>161925</xdr:rowOff>
    </xdr:to>
    <xdr:sp>
      <xdr:nvSpPr>
        <xdr:cNvPr id="24" name="Прямая соединительная линия 44"/>
        <xdr:cNvSpPr>
          <a:spLocks/>
        </xdr:cNvSpPr>
      </xdr:nvSpPr>
      <xdr:spPr>
        <a:xfrm>
          <a:off x="1990725" y="7134225"/>
          <a:ext cx="29337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24</xdr:row>
      <xdr:rowOff>85725</xdr:rowOff>
    </xdr:from>
    <xdr:to>
      <xdr:col>5</xdr:col>
      <xdr:colOff>295275</xdr:colOff>
      <xdr:row>34</xdr:row>
      <xdr:rowOff>142875</xdr:rowOff>
    </xdr:to>
    <xdr:sp>
      <xdr:nvSpPr>
        <xdr:cNvPr id="25" name="Прямая соединительная линия 45"/>
        <xdr:cNvSpPr>
          <a:spLocks/>
        </xdr:cNvSpPr>
      </xdr:nvSpPr>
      <xdr:spPr>
        <a:xfrm rot="5400000" flipH="1" flipV="1">
          <a:off x="3705225" y="6296025"/>
          <a:ext cx="9525" cy="19621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352425</xdr:colOff>
      <xdr:row>26</xdr:row>
      <xdr:rowOff>142875</xdr:rowOff>
    </xdr:from>
    <xdr:to>
      <xdr:col>5</xdr:col>
      <xdr:colOff>114300</xdr:colOff>
      <xdr:row>28</xdr:row>
      <xdr:rowOff>171450</xdr:rowOff>
    </xdr:to>
    <xdr:sp>
      <xdr:nvSpPr>
        <xdr:cNvPr id="26" name="TextBox 15"/>
        <xdr:cNvSpPr txBox="1">
          <a:spLocks noChangeArrowheads="1"/>
        </xdr:cNvSpPr>
      </xdr:nvSpPr>
      <xdr:spPr>
        <a:xfrm>
          <a:off x="3162300" y="6734175"/>
          <a:ext cx="371475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352425</xdr:colOff>
      <xdr:row>28</xdr:row>
      <xdr:rowOff>85725</xdr:rowOff>
    </xdr:from>
    <xdr:to>
      <xdr:col>5</xdr:col>
      <xdr:colOff>161925</xdr:colOff>
      <xdr:row>29</xdr:row>
      <xdr:rowOff>142875</xdr:rowOff>
    </xdr:to>
    <xdr:sp>
      <xdr:nvSpPr>
        <xdr:cNvPr id="27" name="TextBox 16"/>
        <xdr:cNvSpPr txBox="1">
          <a:spLocks noChangeArrowheads="1"/>
        </xdr:cNvSpPr>
      </xdr:nvSpPr>
      <xdr:spPr>
        <a:xfrm>
          <a:off x="3162300" y="7058025"/>
          <a:ext cx="4191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5</xdr:col>
      <xdr:colOff>28575</xdr:colOff>
      <xdr:row>31</xdr:row>
      <xdr:rowOff>95250</xdr:rowOff>
    </xdr:from>
    <xdr:to>
      <xdr:col>5</xdr:col>
      <xdr:colOff>400050</xdr:colOff>
      <xdr:row>33</xdr:row>
      <xdr:rowOff>123825</xdr:rowOff>
    </xdr:to>
    <xdr:sp>
      <xdr:nvSpPr>
        <xdr:cNvPr id="28" name="TextBox 15"/>
        <xdr:cNvSpPr txBox="1">
          <a:spLocks noChangeArrowheads="1"/>
        </xdr:cNvSpPr>
      </xdr:nvSpPr>
      <xdr:spPr>
        <a:xfrm>
          <a:off x="3448050" y="7639050"/>
          <a:ext cx="371475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5</xdr:col>
      <xdr:colOff>361950</xdr:colOff>
      <xdr:row>31</xdr:row>
      <xdr:rowOff>123825</xdr:rowOff>
    </xdr:from>
    <xdr:to>
      <xdr:col>6</xdr:col>
      <xdr:colOff>123825</xdr:colOff>
      <xdr:row>33</xdr:row>
      <xdr:rowOff>152400</xdr:rowOff>
    </xdr:to>
    <xdr:sp>
      <xdr:nvSpPr>
        <xdr:cNvPr id="29" name="TextBox 15"/>
        <xdr:cNvSpPr txBox="1">
          <a:spLocks noChangeArrowheads="1"/>
        </xdr:cNvSpPr>
      </xdr:nvSpPr>
      <xdr:spPr>
        <a:xfrm>
          <a:off x="3781425" y="7667625"/>
          <a:ext cx="371475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5</xdr:col>
      <xdr:colOff>533400</xdr:colOff>
      <xdr:row>22</xdr:row>
      <xdr:rowOff>0</xdr:rowOff>
    </xdr:from>
    <xdr:to>
      <xdr:col>5</xdr:col>
      <xdr:colOff>542925</xdr:colOff>
      <xdr:row>37</xdr:row>
      <xdr:rowOff>171450</xdr:rowOff>
    </xdr:to>
    <xdr:sp>
      <xdr:nvSpPr>
        <xdr:cNvPr id="30" name="Прямая соединительная линия 53"/>
        <xdr:cNvSpPr>
          <a:spLocks/>
        </xdr:cNvSpPr>
      </xdr:nvSpPr>
      <xdr:spPr>
        <a:xfrm rot="16200000" flipV="1">
          <a:off x="3952875" y="5829300"/>
          <a:ext cx="9525" cy="30765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352425</xdr:colOff>
      <xdr:row>25</xdr:row>
      <xdr:rowOff>66675</xdr:rowOff>
    </xdr:from>
    <xdr:to>
      <xdr:col>5</xdr:col>
      <xdr:colOff>114300</xdr:colOff>
      <xdr:row>27</xdr:row>
      <xdr:rowOff>85725</xdr:rowOff>
    </xdr:to>
    <xdr:sp>
      <xdr:nvSpPr>
        <xdr:cNvPr id="31" name="TextBox 15"/>
        <xdr:cNvSpPr txBox="1">
          <a:spLocks noChangeArrowheads="1"/>
        </xdr:cNvSpPr>
      </xdr:nvSpPr>
      <xdr:spPr>
        <a:xfrm>
          <a:off x="3162300" y="6467475"/>
          <a:ext cx="371475" cy="4000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3</xdr:col>
      <xdr:colOff>171450</xdr:colOff>
      <xdr:row>24</xdr:row>
      <xdr:rowOff>19050</xdr:rowOff>
    </xdr:from>
    <xdr:to>
      <xdr:col>7</xdr:col>
      <xdr:colOff>447675</xdr:colOff>
      <xdr:row>24</xdr:row>
      <xdr:rowOff>28575</xdr:rowOff>
    </xdr:to>
    <xdr:sp>
      <xdr:nvSpPr>
        <xdr:cNvPr id="32" name="Прямая соединительная линия 58"/>
        <xdr:cNvSpPr>
          <a:spLocks/>
        </xdr:cNvSpPr>
      </xdr:nvSpPr>
      <xdr:spPr>
        <a:xfrm>
          <a:off x="2371725" y="6229350"/>
          <a:ext cx="271462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27</xdr:row>
      <xdr:rowOff>114300</xdr:rowOff>
    </xdr:from>
    <xdr:to>
      <xdr:col>5</xdr:col>
      <xdr:colOff>266700</xdr:colOff>
      <xdr:row>27</xdr:row>
      <xdr:rowOff>123825</xdr:rowOff>
    </xdr:to>
    <xdr:sp>
      <xdr:nvSpPr>
        <xdr:cNvPr id="33" name="Прямая соединительная линия 59"/>
        <xdr:cNvSpPr>
          <a:spLocks/>
        </xdr:cNvSpPr>
      </xdr:nvSpPr>
      <xdr:spPr>
        <a:xfrm>
          <a:off x="2333625" y="6896100"/>
          <a:ext cx="1352550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12</xdr:row>
      <xdr:rowOff>104775</xdr:rowOff>
    </xdr:from>
    <xdr:to>
      <xdr:col>1</xdr:col>
      <xdr:colOff>95250</xdr:colOff>
      <xdr:row>14</xdr:row>
      <xdr:rowOff>161925</xdr:rowOff>
    </xdr:to>
    <xdr:sp>
      <xdr:nvSpPr>
        <xdr:cNvPr id="34" name="TextBox 61"/>
        <xdr:cNvSpPr txBox="1">
          <a:spLocks noChangeArrowheads="1"/>
        </xdr:cNvSpPr>
      </xdr:nvSpPr>
      <xdr:spPr>
        <a:xfrm>
          <a:off x="152400" y="4029075"/>
          <a:ext cx="5715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</a:t>
          </a:r>
        </a:p>
      </xdr:txBody>
    </xdr:sp>
    <xdr:clientData/>
  </xdr:twoCellAnchor>
  <xdr:twoCellAnchor>
    <xdr:from>
      <xdr:col>6</xdr:col>
      <xdr:colOff>104775</xdr:colOff>
      <xdr:row>13</xdr:row>
      <xdr:rowOff>9525</xdr:rowOff>
    </xdr:from>
    <xdr:to>
      <xdr:col>7</xdr:col>
      <xdr:colOff>66675</xdr:colOff>
      <xdr:row>15</xdr:row>
      <xdr:rowOff>66675</xdr:rowOff>
    </xdr:to>
    <xdr:sp>
      <xdr:nvSpPr>
        <xdr:cNvPr id="35" name="TextBox 62"/>
        <xdr:cNvSpPr txBox="1">
          <a:spLocks noChangeArrowheads="1"/>
        </xdr:cNvSpPr>
      </xdr:nvSpPr>
      <xdr:spPr>
        <a:xfrm>
          <a:off x="4133850" y="4124325"/>
          <a:ext cx="5715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б)</a:t>
          </a:r>
        </a:p>
      </xdr:txBody>
    </xdr:sp>
    <xdr:clientData/>
  </xdr:twoCellAnchor>
  <xdr:twoCellAnchor>
    <xdr:from>
      <xdr:col>2</xdr:col>
      <xdr:colOff>466725</xdr:colOff>
      <xdr:row>24</xdr:row>
      <xdr:rowOff>133350</xdr:rowOff>
    </xdr:from>
    <xdr:to>
      <xdr:col>3</xdr:col>
      <xdr:colOff>428625</xdr:colOff>
      <xdr:row>27</xdr:row>
      <xdr:rowOff>0</xdr:rowOff>
    </xdr:to>
    <xdr:sp>
      <xdr:nvSpPr>
        <xdr:cNvPr id="36" name="TextBox 63"/>
        <xdr:cNvSpPr txBox="1">
          <a:spLocks noChangeArrowheads="1"/>
        </xdr:cNvSpPr>
      </xdr:nvSpPr>
      <xdr:spPr>
        <a:xfrm>
          <a:off x="1914525" y="6343650"/>
          <a:ext cx="7143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в)</a:t>
          </a:r>
        </a:p>
      </xdr:txBody>
    </xdr:sp>
    <xdr:clientData/>
  </xdr:twoCellAnchor>
  <xdr:twoCellAnchor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161925</xdr:rowOff>
    </xdr:to>
    <xdr:sp>
      <xdr:nvSpPr>
        <xdr:cNvPr id="37" name="Овал 51"/>
        <xdr:cNvSpPr>
          <a:spLocks/>
        </xdr:cNvSpPr>
      </xdr:nvSpPr>
      <xdr:spPr>
        <a:xfrm>
          <a:off x="1504950" y="3943350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28575</xdr:rowOff>
    </xdr:from>
    <xdr:to>
      <xdr:col>7</xdr:col>
      <xdr:colOff>609600</xdr:colOff>
      <xdr:row>19</xdr:row>
      <xdr:rowOff>171450</xdr:rowOff>
    </xdr:to>
    <xdr:sp>
      <xdr:nvSpPr>
        <xdr:cNvPr id="38" name="Овал 54"/>
        <xdr:cNvSpPr>
          <a:spLocks/>
        </xdr:cNvSpPr>
      </xdr:nvSpPr>
      <xdr:spPr>
        <a:xfrm>
          <a:off x="5153025" y="5286375"/>
          <a:ext cx="95250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123825</xdr:rowOff>
    </xdr:from>
    <xdr:to>
      <xdr:col>8</xdr:col>
      <xdr:colOff>609600</xdr:colOff>
      <xdr:row>16</xdr:row>
      <xdr:rowOff>76200</xdr:rowOff>
    </xdr:to>
    <xdr:sp>
      <xdr:nvSpPr>
        <xdr:cNvPr id="39" name="Овал 55"/>
        <xdr:cNvSpPr>
          <a:spLocks/>
        </xdr:cNvSpPr>
      </xdr:nvSpPr>
      <xdr:spPr>
        <a:xfrm>
          <a:off x="5734050" y="4619625"/>
          <a:ext cx="12382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18</xdr:row>
      <xdr:rowOff>95250</xdr:rowOff>
    </xdr:from>
    <xdr:to>
      <xdr:col>10</xdr:col>
      <xdr:colOff>161925</xdr:colOff>
      <xdr:row>18</xdr:row>
      <xdr:rowOff>104775</xdr:rowOff>
    </xdr:to>
    <xdr:sp>
      <xdr:nvSpPr>
        <xdr:cNvPr id="40" name="Прямая соединительная линия 56"/>
        <xdr:cNvSpPr>
          <a:spLocks/>
        </xdr:cNvSpPr>
      </xdr:nvSpPr>
      <xdr:spPr>
        <a:xfrm>
          <a:off x="3962400" y="5162550"/>
          <a:ext cx="2667000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28575</xdr:rowOff>
    </xdr:from>
    <xdr:to>
      <xdr:col>10</xdr:col>
      <xdr:colOff>47625</xdr:colOff>
      <xdr:row>16</xdr:row>
      <xdr:rowOff>38100</xdr:rowOff>
    </xdr:to>
    <xdr:sp>
      <xdr:nvSpPr>
        <xdr:cNvPr id="41" name="Прямая соединительная линия 64"/>
        <xdr:cNvSpPr>
          <a:spLocks/>
        </xdr:cNvSpPr>
      </xdr:nvSpPr>
      <xdr:spPr>
        <a:xfrm>
          <a:off x="3848100" y="4714875"/>
          <a:ext cx="2667000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95250</xdr:rowOff>
    </xdr:from>
    <xdr:to>
      <xdr:col>7</xdr:col>
      <xdr:colOff>466725</xdr:colOff>
      <xdr:row>19</xdr:row>
      <xdr:rowOff>123825</xdr:rowOff>
    </xdr:to>
    <xdr:sp>
      <xdr:nvSpPr>
        <xdr:cNvPr id="42" name="TextBox 15"/>
        <xdr:cNvSpPr txBox="1">
          <a:spLocks noChangeArrowheads="1"/>
        </xdr:cNvSpPr>
      </xdr:nvSpPr>
      <xdr:spPr>
        <a:xfrm>
          <a:off x="4686300" y="4972050"/>
          <a:ext cx="419100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</a:p>
      </xdr:txBody>
    </xdr:sp>
    <xdr:clientData/>
  </xdr:twoCellAnchor>
  <xdr:twoCellAnchor>
    <xdr:from>
      <xdr:col>7</xdr:col>
      <xdr:colOff>38100</xdr:colOff>
      <xdr:row>15</xdr:row>
      <xdr:rowOff>9525</xdr:rowOff>
    </xdr:from>
    <xdr:to>
      <xdr:col>7</xdr:col>
      <xdr:colOff>457200</xdr:colOff>
      <xdr:row>17</xdr:row>
      <xdr:rowOff>38100</xdr:rowOff>
    </xdr:to>
    <xdr:sp>
      <xdr:nvSpPr>
        <xdr:cNvPr id="43" name="TextBox 15"/>
        <xdr:cNvSpPr txBox="1">
          <a:spLocks noChangeArrowheads="1"/>
        </xdr:cNvSpPr>
      </xdr:nvSpPr>
      <xdr:spPr>
        <a:xfrm>
          <a:off x="4676775" y="4505325"/>
          <a:ext cx="419100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8</xdr:col>
      <xdr:colOff>219075</xdr:colOff>
      <xdr:row>12</xdr:row>
      <xdr:rowOff>180975</xdr:rowOff>
    </xdr:from>
    <xdr:to>
      <xdr:col>8</xdr:col>
      <xdr:colOff>228600</xdr:colOff>
      <xdr:row>29</xdr:row>
      <xdr:rowOff>38100</xdr:rowOff>
    </xdr:to>
    <xdr:sp>
      <xdr:nvSpPr>
        <xdr:cNvPr id="44" name="Прямая соединительная линия 67"/>
        <xdr:cNvSpPr>
          <a:spLocks/>
        </xdr:cNvSpPr>
      </xdr:nvSpPr>
      <xdr:spPr>
        <a:xfrm rot="16200000" flipV="1">
          <a:off x="5467350" y="4105275"/>
          <a:ext cx="9525" cy="30956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12</xdr:row>
      <xdr:rowOff>66675</xdr:rowOff>
    </xdr:from>
    <xdr:to>
      <xdr:col>8</xdr:col>
      <xdr:colOff>590550</xdr:colOff>
      <xdr:row>28</xdr:row>
      <xdr:rowOff>114300</xdr:rowOff>
    </xdr:to>
    <xdr:sp>
      <xdr:nvSpPr>
        <xdr:cNvPr id="45" name="Прямая соединительная линия 68"/>
        <xdr:cNvSpPr>
          <a:spLocks/>
        </xdr:cNvSpPr>
      </xdr:nvSpPr>
      <xdr:spPr>
        <a:xfrm rot="16200000" flipV="1">
          <a:off x="5829300" y="3990975"/>
          <a:ext cx="9525" cy="30956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15</xdr:row>
      <xdr:rowOff>180975</xdr:rowOff>
    </xdr:from>
    <xdr:to>
      <xdr:col>9</xdr:col>
      <xdr:colOff>161925</xdr:colOff>
      <xdr:row>18</xdr:row>
      <xdr:rowOff>0</xdr:rowOff>
    </xdr:to>
    <xdr:sp>
      <xdr:nvSpPr>
        <xdr:cNvPr id="46" name="TextBox 15"/>
        <xdr:cNvSpPr txBox="1">
          <a:spLocks noChangeArrowheads="1"/>
        </xdr:cNvSpPr>
      </xdr:nvSpPr>
      <xdr:spPr>
        <a:xfrm>
          <a:off x="5705475" y="4676775"/>
          <a:ext cx="314325" cy="390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3</xdr:col>
      <xdr:colOff>114300</xdr:colOff>
      <xdr:row>26</xdr:row>
      <xdr:rowOff>47625</xdr:rowOff>
    </xdr:from>
    <xdr:to>
      <xdr:col>7</xdr:col>
      <xdr:colOff>390525</xdr:colOff>
      <xdr:row>26</xdr:row>
      <xdr:rowOff>57150</xdr:rowOff>
    </xdr:to>
    <xdr:sp>
      <xdr:nvSpPr>
        <xdr:cNvPr id="47" name="Прямая соединительная линия 71"/>
        <xdr:cNvSpPr>
          <a:spLocks/>
        </xdr:cNvSpPr>
      </xdr:nvSpPr>
      <xdr:spPr>
        <a:xfrm>
          <a:off x="2314575" y="6638925"/>
          <a:ext cx="271462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23</xdr:row>
      <xdr:rowOff>9525</xdr:rowOff>
    </xdr:from>
    <xdr:to>
      <xdr:col>5</xdr:col>
      <xdr:colOff>123825</xdr:colOff>
      <xdr:row>25</xdr:row>
      <xdr:rowOff>28575</xdr:rowOff>
    </xdr:to>
    <xdr:sp>
      <xdr:nvSpPr>
        <xdr:cNvPr id="48" name="TextBox 15"/>
        <xdr:cNvSpPr txBox="1">
          <a:spLocks noChangeArrowheads="1"/>
        </xdr:cNvSpPr>
      </xdr:nvSpPr>
      <xdr:spPr>
        <a:xfrm>
          <a:off x="3171825" y="6029325"/>
          <a:ext cx="371475" cy="4000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6</xdr:col>
      <xdr:colOff>190500</xdr:colOff>
      <xdr:row>21</xdr:row>
      <xdr:rowOff>123825</xdr:rowOff>
    </xdr:from>
    <xdr:to>
      <xdr:col>6</xdr:col>
      <xdr:colOff>200025</xdr:colOff>
      <xdr:row>37</xdr:row>
      <xdr:rowOff>104775</xdr:rowOff>
    </xdr:to>
    <xdr:sp>
      <xdr:nvSpPr>
        <xdr:cNvPr id="49" name="Прямая соединительная линия 76"/>
        <xdr:cNvSpPr>
          <a:spLocks/>
        </xdr:cNvSpPr>
      </xdr:nvSpPr>
      <xdr:spPr>
        <a:xfrm rot="16200000" flipV="1">
          <a:off x="4219575" y="5762625"/>
          <a:ext cx="9525" cy="30765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609600</xdr:colOff>
      <xdr:row>31</xdr:row>
      <xdr:rowOff>123825</xdr:rowOff>
    </xdr:from>
    <xdr:to>
      <xdr:col>6</xdr:col>
      <xdr:colOff>419100</xdr:colOff>
      <xdr:row>33</xdr:row>
      <xdr:rowOff>152400</xdr:rowOff>
    </xdr:to>
    <xdr:sp>
      <xdr:nvSpPr>
        <xdr:cNvPr id="50" name="TextBox 15"/>
        <xdr:cNvSpPr txBox="1">
          <a:spLocks noChangeArrowheads="1"/>
        </xdr:cNvSpPr>
      </xdr:nvSpPr>
      <xdr:spPr>
        <a:xfrm>
          <a:off x="4029075" y="7667625"/>
          <a:ext cx="419100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5</xdr:col>
      <xdr:colOff>219075</xdr:colOff>
      <xdr:row>27</xdr:row>
      <xdr:rowOff>66675</xdr:rowOff>
    </xdr:from>
    <xdr:to>
      <xdr:col>5</xdr:col>
      <xdr:colOff>361950</xdr:colOff>
      <xdr:row>28</xdr:row>
      <xdr:rowOff>19050</xdr:rowOff>
    </xdr:to>
    <xdr:sp>
      <xdr:nvSpPr>
        <xdr:cNvPr id="51" name="Овал 78"/>
        <xdr:cNvSpPr>
          <a:spLocks/>
        </xdr:cNvSpPr>
      </xdr:nvSpPr>
      <xdr:spPr>
        <a:xfrm>
          <a:off x="3638550" y="6848475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190500</xdr:rowOff>
    </xdr:from>
    <xdr:to>
      <xdr:col>5</xdr:col>
      <xdr:colOff>609600</xdr:colOff>
      <xdr:row>26</xdr:row>
      <xdr:rowOff>142875</xdr:rowOff>
    </xdr:to>
    <xdr:sp>
      <xdr:nvSpPr>
        <xdr:cNvPr id="52" name="Овал 79"/>
        <xdr:cNvSpPr>
          <a:spLocks/>
        </xdr:cNvSpPr>
      </xdr:nvSpPr>
      <xdr:spPr>
        <a:xfrm>
          <a:off x="3886200" y="6591300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23</xdr:row>
      <xdr:rowOff>142875</xdr:rowOff>
    </xdr:from>
    <xdr:to>
      <xdr:col>6</xdr:col>
      <xdr:colOff>247650</xdr:colOff>
      <xdr:row>24</xdr:row>
      <xdr:rowOff>95250</xdr:rowOff>
    </xdr:to>
    <xdr:sp>
      <xdr:nvSpPr>
        <xdr:cNvPr id="53" name="Овал 80"/>
        <xdr:cNvSpPr>
          <a:spLocks/>
        </xdr:cNvSpPr>
      </xdr:nvSpPr>
      <xdr:spPr>
        <a:xfrm>
          <a:off x="4133850" y="6162675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10</xdr:row>
      <xdr:rowOff>152400</xdr:rowOff>
    </xdr:from>
    <xdr:to>
      <xdr:col>2</xdr:col>
      <xdr:colOff>247650</xdr:colOff>
      <xdr:row>25</xdr:row>
      <xdr:rowOff>180975</xdr:rowOff>
    </xdr:to>
    <xdr:sp>
      <xdr:nvSpPr>
        <xdr:cNvPr id="1" name="Прямая со стрелкой 18"/>
        <xdr:cNvSpPr>
          <a:spLocks/>
        </xdr:cNvSpPr>
      </xdr:nvSpPr>
      <xdr:spPr>
        <a:xfrm rot="5400000" flipH="1" flipV="1">
          <a:off x="1743075" y="3914775"/>
          <a:ext cx="0" cy="29527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20</xdr:row>
      <xdr:rowOff>9525</xdr:rowOff>
    </xdr:from>
    <xdr:to>
      <xdr:col>4</xdr:col>
      <xdr:colOff>571500</xdr:colOff>
      <xdr:row>20</xdr:row>
      <xdr:rowOff>9525</xdr:rowOff>
    </xdr:to>
    <xdr:sp>
      <xdr:nvSpPr>
        <xdr:cNvPr id="2" name="Прямая со стрелкой 19"/>
        <xdr:cNvSpPr>
          <a:spLocks/>
        </xdr:cNvSpPr>
      </xdr:nvSpPr>
      <xdr:spPr>
        <a:xfrm>
          <a:off x="76200" y="5676900"/>
          <a:ext cx="3400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133350</xdr:rowOff>
    </xdr:from>
    <xdr:to>
      <xdr:col>4</xdr:col>
      <xdr:colOff>571500</xdr:colOff>
      <xdr:row>17</xdr:row>
      <xdr:rowOff>133350</xdr:rowOff>
    </xdr:to>
    <xdr:sp>
      <xdr:nvSpPr>
        <xdr:cNvPr id="3" name="Прямая соединительная линия 20"/>
        <xdr:cNvSpPr>
          <a:spLocks/>
        </xdr:cNvSpPr>
      </xdr:nvSpPr>
      <xdr:spPr>
        <a:xfrm>
          <a:off x="219075" y="5229225"/>
          <a:ext cx="32575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171450</xdr:rowOff>
    </xdr:from>
    <xdr:to>
      <xdr:col>2</xdr:col>
      <xdr:colOff>609600</xdr:colOff>
      <xdr:row>23</xdr:row>
      <xdr:rowOff>38100</xdr:rowOff>
    </xdr:to>
    <xdr:sp>
      <xdr:nvSpPr>
        <xdr:cNvPr id="4" name="Прямая соединительная линия 21"/>
        <xdr:cNvSpPr>
          <a:spLocks/>
        </xdr:cNvSpPr>
      </xdr:nvSpPr>
      <xdr:spPr>
        <a:xfrm rot="5400000" flipH="1" flipV="1">
          <a:off x="2095500" y="4314825"/>
          <a:ext cx="9525" cy="19716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15</xdr:row>
      <xdr:rowOff>19050</xdr:rowOff>
    </xdr:from>
    <xdr:to>
      <xdr:col>2</xdr:col>
      <xdr:colOff>428625</xdr:colOff>
      <xdr:row>17</xdr:row>
      <xdr:rowOff>66675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1323975" y="4733925"/>
          <a:ext cx="600075" cy="4286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3</xdr:col>
      <xdr:colOff>542925</xdr:colOff>
      <xdr:row>19</xdr:row>
      <xdr:rowOff>152400</xdr:rowOff>
    </xdr:from>
    <xdr:to>
      <xdr:col>4</xdr:col>
      <xdr:colOff>304800</xdr:colOff>
      <xdr:row>21</xdr:row>
      <xdr:rowOff>180975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743200" y="5629275"/>
          <a:ext cx="466725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2</xdr:col>
      <xdr:colOff>0</xdr:colOff>
      <xdr:row>13</xdr:row>
      <xdr:rowOff>66675</xdr:rowOff>
    </xdr:from>
    <xdr:to>
      <xdr:col>2</xdr:col>
      <xdr:colOff>419100</xdr:colOff>
      <xdr:row>15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495425" y="4400550"/>
          <a:ext cx="419100" cy="4667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9</xdr:col>
      <xdr:colOff>238125</xdr:colOff>
      <xdr:row>20</xdr:row>
      <xdr:rowOff>85725</xdr:rowOff>
    </xdr:from>
    <xdr:to>
      <xdr:col>9</xdr:col>
      <xdr:colOff>381000</xdr:colOff>
      <xdr:row>21</xdr:row>
      <xdr:rowOff>38100</xdr:rowOff>
    </xdr:to>
    <xdr:sp>
      <xdr:nvSpPr>
        <xdr:cNvPr id="8" name="Овал 25"/>
        <xdr:cNvSpPr>
          <a:spLocks/>
        </xdr:cNvSpPr>
      </xdr:nvSpPr>
      <xdr:spPr>
        <a:xfrm>
          <a:off x="6191250" y="5753100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400050</xdr:colOff>
      <xdr:row>14</xdr:row>
      <xdr:rowOff>66675</xdr:rowOff>
    </xdr:from>
    <xdr:to>
      <xdr:col>5</xdr:col>
      <xdr:colOff>66675</xdr:colOff>
      <xdr:row>14</xdr:row>
      <xdr:rowOff>66675</xdr:rowOff>
    </xdr:to>
    <xdr:sp>
      <xdr:nvSpPr>
        <xdr:cNvPr id="9" name="Прямая соединительная линия 26"/>
        <xdr:cNvSpPr>
          <a:spLocks/>
        </xdr:cNvSpPr>
      </xdr:nvSpPr>
      <xdr:spPr>
        <a:xfrm>
          <a:off x="400050" y="459105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19</xdr:row>
      <xdr:rowOff>161925</xdr:rowOff>
    </xdr:from>
    <xdr:to>
      <xdr:col>3</xdr:col>
      <xdr:colOff>95250</xdr:colOff>
      <xdr:row>21</xdr:row>
      <xdr:rowOff>190500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828800" y="5638800"/>
          <a:ext cx="466725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</xdr:col>
      <xdr:colOff>600075</xdr:colOff>
      <xdr:row>17</xdr:row>
      <xdr:rowOff>57150</xdr:rowOff>
    </xdr:from>
    <xdr:to>
      <xdr:col>2</xdr:col>
      <xdr:colOff>361950</xdr:colOff>
      <xdr:row>18</xdr:row>
      <xdr:rowOff>171450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1343025" y="5153025"/>
          <a:ext cx="514350" cy="3048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</xdr:col>
      <xdr:colOff>200025</xdr:colOff>
      <xdr:row>11</xdr:row>
      <xdr:rowOff>133350</xdr:rowOff>
    </xdr:from>
    <xdr:to>
      <xdr:col>4</xdr:col>
      <xdr:colOff>228600</xdr:colOff>
      <xdr:row>21</xdr:row>
      <xdr:rowOff>66675</xdr:rowOff>
    </xdr:to>
    <xdr:sp>
      <xdr:nvSpPr>
        <xdr:cNvPr id="12" name="Прямая соединительная линия 31"/>
        <xdr:cNvSpPr>
          <a:spLocks/>
        </xdr:cNvSpPr>
      </xdr:nvSpPr>
      <xdr:spPr>
        <a:xfrm rot="16200000" flipH="1">
          <a:off x="3105150" y="4086225"/>
          <a:ext cx="28575" cy="1838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161925</xdr:rowOff>
    </xdr:from>
    <xdr:to>
      <xdr:col>3</xdr:col>
      <xdr:colOff>495300</xdr:colOff>
      <xdr:row>22</xdr:row>
      <xdr:rowOff>19050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238375" y="5638800"/>
          <a:ext cx="457200" cy="4286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4.xm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vmlDrawing" Target="../drawings/vmlDrawing3.vml" /><Relationship Id="rId16" Type="http://schemas.openxmlformats.org/officeDocument/2006/relationships/drawing" Target="../drawings/drawing5.xml" /><Relationship Id="rId1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0" zoomScaleSheetLayoutView="70" zoomScalePageLayoutView="0" workbookViewId="0" topLeftCell="A1">
      <selection activeCell="A1" sqref="A1:T36"/>
    </sheetView>
  </sheetViews>
  <sheetFormatPr defaultColWidth="9.140625" defaultRowHeight="15"/>
  <cols>
    <col min="1" max="1" width="2.00390625" style="0" customWidth="1"/>
    <col min="2" max="2" width="3.00390625" style="0" customWidth="1"/>
    <col min="3" max="3" width="12.140625" style="0" customWidth="1"/>
    <col min="4" max="4" width="3.421875" style="0" customWidth="1"/>
    <col min="5" max="6" width="12.140625" style="0" customWidth="1"/>
    <col min="7" max="7" width="9.28125" style="0" customWidth="1"/>
    <col min="8" max="8" width="4.8515625" style="0" customWidth="1"/>
    <col min="9" max="9" width="12.8515625" style="0" customWidth="1"/>
    <col min="10" max="10" width="12.140625" style="0" customWidth="1"/>
    <col min="13" max="18" width="9.28125" style="0" customWidth="1"/>
  </cols>
  <sheetData>
    <row r="1" spans="1:20" ht="18">
      <c r="A1" s="52" t="s">
        <v>2</v>
      </c>
      <c r="B1" s="53"/>
      <c r="C1" s="53"/>
      <c r="D1" s="53"/>
      <c r="E1" s="53"/>
      <c r="F1" s="53"/>
      <c r="G1" s="53"/>
      <c r="H1" s="53"/>
      <c r="I1" s="53"/>
      <c r="J1" s="54"/>
      <c r="L1" s="52" t="s">
        <v>21</v>
      </c>
      <c r="M1" s="53"/>
      <c r="N1" s="53"/>
      <c r="O1" s="53"/>
      <c r="P1" s="53"/>
      <c r="Q1" s="53"/>
      <c r="R1" s="53"/>
      <c r="S1" s="53"/>
      <c r="T1" s="54"/>
    </row>
    <row r="2" spans="1:20" ht="15">
      <c r="A2" s="8" t="s">
        <v>0</v>
      </c>
      <c r="B2" s="2">
        <v>-2</v>
      </c>
      <c r="C2" s="2">
        <v>-1.5</v>
      </c>
      <c r="D2" s="2">
        <v>-1</v>
      </c>
      <c r="E2" s="2">
        <v>-0.5</v>
      </c>
      <c r="F2" s="2">
        <v>0</v>
      </c>
      <c r="G2" s="2">
        <v>0.5</v>
      </c>
      <c r="H2" s="2">
        <v>1</v>
      </c>
      <c r="I2" s="2">
        <v>1.5</v>
      </c>
      <c r="J2" s="9">
        <v>2</v>
      </c>
      <c r="L2" s="8" t="s">
        <v>0</v>
      </c>
      <c r="M2" s="2">
        <v>-4</v>
      </c>
      <c r="N2" s="2">
        <v>-3</v>
      </c>
      <c r="O2" s="2">
        <v>-2</v>
      </c>
      <c r="P2" s="2">
        <v>-1</v>
      </c>
      <c r="Q2" s="2">
        <v>0</v>
      </c>
      <c r="R2" s="2">
        <v>1</v>
      </c>
      <c r="S2" s="2"/>
      <c r="T2" s="9"/>
    </row>
    <row r="3" spans="1:20" ht="15.75" thickBot="1">
      <c r="A3" s="10" t="s">
        <v>1</v>
      </c>
      <c r="B3" s="11">
        <f>POWER(0.2,B2)-1</f>
        <v>23.999999999999996</v>
      </c>
      <c r="C3" s="11">
        <f aca="true" t="shared" si="0" ref="C3:J3">POWER(0.2,C2)-1</f>
        <v>10.180339887498945</v>
      </c>
      <c r="D3" s="11">
        <f t="shared" si="0"/>
        <v>4</v>
      </c>
      <c r="E3" s="11">
        <f t="shared" si="0"/>
        <v>1.2360679774997898</v>
      </c>
      <c r="F3" s="11">
        <f t="shared" si="0"/>
        <v>0</v>
      </c>
      <c r="G3" s="11">
        <f t="shared" si="0"/>
        <v>-0.5527864045000421</v>
      </c>
      <c r="H3" s="11">
        <f t="shared" si="0"/>
        <v>-0.8</v>
      </c>
      <c r="I3" s="11">
        <f t="shared" si="0"/>
        <v>-0.9105572809000084</v>
      </c>
      <c r="J3" s="12">
        <f t="shared" si="0"/>
        <v>-0.96</v>
      </c>
      <c r="L3" s="10" t="s">
        <v>1</v>
      </c>
      <c r="M3" s="11">
        <f>POWER(4,M2+1)-2</f>
        <v>-1.984375</v>
      </c>
      <c r="N3" s="11">
        <f>POWER(4,N2+1)-2</f>
        <v>-1.9375</v>
      </c>
      <c r="O3" s="11">
        <f>POWER(4,O2+1)-2</f>
        <v>-1.75</v>
      </c>
      <c r="P3" s="11">
        <f>POWER(4,P2+1)-2</f>
        <v>-1</v>
      </c>
      <c r="Q3" s="11">
        <f>POWER(4,Q2+1)-2</f>
        <v>2</v>
      </c>
      <c r="R3" s="11">
        <f>POWER(4,R2+1)-2</f>
        <v>14</v>
      </c>
      <c r="S3" s="11"/>
      <c r="T3" s="12"/>
    </row>
    <row r="18" ht="15.75" thickBot="1"/>
    <row r="19" spans="1:10" ht="18">
      <c r="A19" s="55" t="s">
        <v>5</v>
      </c>
      <c r="B19" s="56"/>
      <c r="C19" s="56"/>
      <c r="D19" s="56"/>
      <c r="E19" s="56"/>
      <c r="F19" s="56"/>
      <c r="G19" s="56"/>
      <c r="H19" s="56"/>
      <c r="I19" s="56"/>
      <c r="J19" s="57"/>
    </row>
    <row r="20" spans="1:10" ht="15">
      <c r="A20" s="8" t="s">
        <v>3</v>
      </c>
      <c r="B20" s="2">
        <v>3.5</v>
      </c>
      <c r="C20" s="2">
        <v>4.5</v>
      </c>
      <c r="D20" s="2">
        <v>5.5</v>
      </c>
      <c r="E20" s="2">
        <v>6.5</v>
      </c>
      <c r="F20" s="2">
        <v>7.5</v>
      </c>
      <c r="G20" s="2">
        <v>8.5</v>
      </c>
      <c r="H20" s="2">
        <v>9.5</v>
      </c>
      <c r="I20" s="2">
        <v>10.5</v>
      </c>
      <c r="J20" s="9">
        <v>11.5</v>
      </c>
    </row>
    <row r="21" spans="1:10" ht="15.75" thickBot="1">
      <c r="A21" s="10" t="s">
        <v>4</v>
      </c>
      <c r="B21" s="11">
        <f>LOG(B20-3,2)</f>
        <v>-1</v>
      </c>
      <c r="C21" s="11">
        <f aca="true" t="shared" si="1" ref="C21:J21">LOG(C20-3,2)</f>
        <v>0.5849625007211562</v>
      </c>
      <c r="D21" s="11">
        <f t="shared" si="1"/>
        <v>1.3219280948873624</v>
      </c>
      <c r="E21" s="11">
        <f t="shared" si="1"/>
        <v>1.8073549220576042</v>
      </c>
      <c r="F21" s="11">
        <f t="shared" si="1"/>
        <v>2.1699250014423126</v>
      </c>
      <c r="G21" s="11">
        <f t="shared" si="1"/>
        <v>2.4594316186372973</v>
      </c>
      <c r="H21" s="11">
        <f t="shared" si="1"/>
        <v>2.700439718141092</v>
      </c>
      <c r="I21" s="11">
        <f t="shared" si="1"/>
        <v>2.9068905956085187</v>
      </c>
      <c r="J21" s="12">
        <f t="shared" si="1"/>
        <v>3.0874628412503395</v>
      </c>
    </row>
  </sheetData>
  <sheetProtection/>
  <mergeCells count="3">
    <mergeCell ref="A1:J1"/>
    <mergeCell ref="A19:J19"/>
    <mergeCell ref="L1:T1"/>
  </mergeCells>
  <printOptions/>
  <pageMargins left="0.4" right="0.08" top="0.7480314960629921" bottom="0.7480314960629921" header="0.31496062992125984" footer="0.31496062992125984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60" zoomScalePageLayoutView="0" workbookViewId="0" topLeftCell="A1">
      <selection activeCell="A1" sqref="A1:T36"/>
    </sheetView>
  </sheetViews>
  <sheetFormatPr defaultColWidth="9.140625" defaultRowHeight="15"/>
  <cols>
    <col min="1" max="1" width="2.00390625" style="0" customWidth="1"/>
  </cols>
  <sheetData>
    <row r="1" spans="1:17" ht="20.25">
      <c r="A1" s="58" t="s">
        <v>22</v>
      </c>
      <c r="B1" s="59"/>
      <c r="C1" s="59"/>
      <c r="D1" s="59"/>
      <c r="E1" s="59"/>
      <c r="F1" s="59"/>
      <c r="G1" s="59"/>
      <c r="H1" s="60"/>
      <c r="J1" s="58" t="s">
        <v>24</v>
      </c>
      <c r="K1" s="59"/>
      <c r="L1" s="59"/>
      <c r="M1" s="59"/>
      <c r="N1" s="59"/>
      <c r="O1" s="59"/>
      <c r="P1" s="59"/>
      <c r="Q1" s="60"/>
    </row>
    <row r="2" spans="1:20" ht="15">
      <c r="A2" s="8" t="s">
        <v>0</v>
      </c>
      <c r="B2" s="2">
        <v>-0.9</v>
      </c>
      <c r="C2" s="2">
        <v>-0.5</v>
      </c>
      <c r="D2" s="2">
        <v>-0.1</v>
      </c>
      <c r="E2" s="2">
        <v>0.3</v>
      </c>
      <c r="F2" s="2">
        <v>0.7</v>
      </c>
      <c r="G2" s="2">
        <v>1.1</v>
      </c>
      <c r="H2" s="2">
        <v>1.5</v>
      </c>
      <c r="J2" s="8" t="s">
        <v>0</v>
      </c>
      <c r="K2" s="2">
        <v>1.05</v>
      </c>
      <c r="L2" s="2">
        <v>1.2</v>
      </c>
      <c r="M2" s="2">
        <v>1.35</v>
      </c>
      <c r="N2" s="2">
        <v>1.5</v>
      </c>
      <c r="O2" s="2">
        <v>1.65</v>
      </c>
      <c r="P2" s="2">
        <v>1.8</v>
      </c>
      <c r="Q2" s="2">
        <v>1.95</v>
      </c>
      <c r="R2" s="2">
        <v>2.1</v>
      </c>
      <c r="S2" s="2">
        <v>2.25</v>
      </c>
      <c r="T2" s="2">
        <v>2.4</v>
      </c>
    </row>
    <row r="3" spans="1:20" ht="15.75" thickBot="1">
      <c r="A3" s="10" t="s">
        <v>1</v>
      </c>
      <c r="B3" s="11">
        <f>LOG(B2+1,1/2)</f>
        <v>3.3219280948873626</v>
      </c>
      <c r="C3" s="11">
        <f aca="true" t="shared" si="0" ref="C3:H3">LOG(C2+1,1/2)</f>
        <v>1</v>
      </c>
      <c r="D3" s="11">
        <f t="shared" si="0"/>
        <v>0.15200309344504997</v>
      </c>
      <c r="E3" s="11">
        <f t="shared" si="0"/>
        <v>-0.37851162325372983</v>
      </c>
      <c r="F3" s="11">
        <f t="shared" si="0"/>
        <v>-0.765534746362977</v>
      </c>
      <c r="G3" s="11">
        <f t="shared" si="0"/>
        <v>-1.070389327891398</v>
      </c>
      <c r="H3" s="12">
        <f t="shared" si="0"/>
        <v>-1.3219280948873624</v>
      </c>
      <c r="J3" s="10" t="s">
        <v>1</v>
      </c>
      <c r="K3" s="11">
        <f>LOG(K2-1,3)+2</f>
        <v>-0.7268330278608408</v>
      </c>
      <c r="L3" s="11">
        <f aca="true" t="shared" si="1" ref="L3:Q3">LOG(L2-1,3)+2</f>
        <v>0.5350264792820729</v>
      </c>
      <c r="M3" s="11">
        <f t="shared" si="1"/>
        <v>1.0444107213005807</v>
      </c>
      <c r="N3" s="11">
        <f t="shared" si="1"/>
        <v>1.3690702464285427</v>
      </c>
      <c r="O3" s="11">
        <f t="shared" si="1"/>
        <v>1.6078844916119506</v>
      </c>
      <c r="P3" s="11">
        <f t="shared" si="1"/>
        <v>1.7968859864249878</v>
      </c>
      <c r="Q3" s="11">
        <f t="shared" si="1"/>
        <v>1.9533108313855332</v>
      </c>
      <c r="R3" s="11">
        <f>LOG(R2-1,3)+2</f>
        <v>2.0867550643547537</v>
      </c>
      <c r="S3" s="11">
        <f>LOG(S2-1,3)+2</f>
        <v>2.2031140135750125</v>
      </c>
      <c r="T3" s="11">
        <f>LOG(T2-1,3)+2</f>
        <v>2.306270228443495</v>
      </c>
    </row>
    <row r="18" ht="15.75" thickBot="1"/>
    <row r="19" spans="1:8" ht="21">
      <c r="A19" s="58" t="s">
        <v>23</v>
      </c>
      <c r="B19" s="59"/>
      <c r="C19" s="59"/>
      <c r="D19" s="59"/>
      <c r="E19" s="59"/>
      <c r="F19" s="59"/>
      <c r="G19" s="59"/>
      <c r="H19" s="60"/>
    </row>
    <row r="20" spans="1:8" ht="15">
      <c r="A20" s="8" t="s">
        <v>0</v>
      </c>
      <c r="B20" s="2">
        <v>0</v>
      </c>
      <c r="C20" s="2">
        <v>0.5</v>
      </c>
      <c r="D20" s="2">
        <v>1</v>
      </c>
      <c r="E20" s="2">
        <v>1.5</v>
      </c>
      <c r="F20" s="2">
        <v>2</v>
      </c>
      <c r="G20" s="2">
        <v>2.5</v>
      </c>
      <c r="H20" s="2">
        <v>3</v>
      </c>
    </row>
    <row r="21" spans="1:8" ht="15.75" thickBot="1">
      <c r="A21" s="10" t="s">
        <v>1</v>
      </c>
      <c r="B21" s="11">
        <f>POWER(1/3,B20-2)</f>
        <v>9</v>
      </c>
      <c r="C21" s="11">
        <f aca="true" t="shared" si="2" ref="C21:H21">POWER(1/3,C20-2)</f>
        <v>5.196152422706632</v>
      </c>
      <c r="D21" s="11">
        <f t="shared" si="2"/>
        <v>3</v>
      </c>
      <c r="E21" s="11">
        <f t="shared" si="2"/>
        <v>1.7320508075688774</v>
      </c>
      <c r="F21" s="11">
        <f t="shared" si="2"/>
        <v>1</v>
      </c>
      <c r="G21" s="11">
        <f t="shared" si="2"/>
        <v>0.5773502691896257</v>
      </c>
      <c r="H21" s="11">
        <f t="shared" si="2"/>
        <v>0.3333333333333333</v>
      </c>
    </row>
  </sheetData>
  <sheetProtection/>
  <mergeCells count="3">
    <mergeCell ref="A1:H1"/>
    <mergeCell ref="A19:H19"/>
    <mergeCell ref="J1:Q1"/>
  </mergeCells>
  <printOptions/>
  <pageMargins left="0.7" right="0.7" top="0.75" bottom="0.75" header="0.3" footer="0.3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view="pageBreakPreview" zoomScale="60" zoomScalePageLayoutView="0" workbookViewId="0" topLeftCell="A1">
      <selection activeCell="A1" sqref="A1:R27"/>
    </sheetView>
  </sheetViews>
  <sheetFormatPr defaultColWidth="9.140625" defaultRowHeight="15"/>
  <sheetData>
    <row r="1" spans="1:10" ht="50.25" customHeight="1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">
      <c r="A2" s="2" t="s">
        <v>0</v>
      </c>
      <c r="B2" s="2">
        <v>-2</v>
      </c>
      <c r="C2" s="2">
        <v>-1.5</v>
      </c>
      <c r="D2" s="2">
        <v>-1</v>
      </c>
      <c r="E2" s="2">
        <v>-0.5</v>
      </c>
      <c r="F2" s="2">
        <v>0</v>
      </c>
      <c r="G2" s="2">
        <v>0.5</v>
      </c>
      <c r="H2" s="2">
        <v>1</v>
      </c>
      <c r="I2" s="2">
        <v>1.5</v>
      </c>
      <c r="J2" s="2">
        <v>2</v>
      </c>
    </row>
    <row r="3" spans="1:10" ht="15">
      <c r="A3" s="2" t="s">
        <v>6</v>
      </c>
      <c r="B3" s="2">
        <f>POWER(1/2,B2)</f>
        <v>4</v>
      </c>
      <c r="C3" s="2">
        <f aca="true" t="shared" si="0" ref="C3:J3">POWER(1/2,C2)</f>
        <v>2.82842712474619</v>
      </c>
      <c r="D3" s="2">
        <f t="shared" si="0"/>
        <v>2</v>
      </c>
      <c r="E3" s="2">
        <f t="shared" si="0"/>
        <v>1.414213562373095</v>
      </c>
      <c r="F3" s="2">
        <f t="shared" si="0"/>
        <v>1</v>
      </c>
      <c r="G3" s="2">
        <f t="shared" si="0"/>
        <v>0.7071067811865476</v>
      </c>
      <c r="H3" s="2">
        <f t="shared" si="0"/>
        <v>0.5</v>
      </c>
      <c r="I3" s="2">
        <f t="shared" si="0"/>
        <v>0.3535533905932738</v>
      </c>
      <c r="J3" s="2">
        <f t="shared" si="0"/>
        <v>0.25</v>
      </c>
    </row>
    <row r="4" spans="1:10" ht="15">
      <c r="A4" s="2" t="s">
        <v>7</v>
      </c>
      <c r="B4" s="2">
        <f>4*B2+6</f>
        <v>-2</v>
      </c>
      <c r="C4" s="2">
        <f aca="true" t="shared" si="1" ref="C4:J4">4*C2+6</f>
        <v>0</v>
      </c>
      <c r="D4" s="2">
        <f t="shared" si="1"/>
        <v>2</v>
      </c>
      <c r="E4" s="2">
        <f t="shared" si="1"/>
        <v>4</v>
      </c>
      <c r="F4" s="2">
        <f t="shared" si="1"/>
        <v>6</v>
      </c>
      <c r="G4" s="2">
        <f t="shared" si="1"/>
        <v>8</v>
      </c>
      <c r="H4" s="2">
        <f t="shared" si="1"/>
        <v>10</v>
      </c>
      <c r="I4" s="2">
        <f t="shared" si="1"/>
        <v>12</v>
      </c>
      <c r="J4" s="2">
        <f t="shared" si="1"/>
        <v>14</v>
      </c>
    </row>
    <row r="6" spans="9:18" ht="15">
      <c r="I6" s="61" t="s">
        <v>8</v>
      </c>
      <c r="J6" s="61"/>
      <c r="K6" s="61"/>
      <c r="L6" s="61"/>
      <c r="M6" s="61"/>
      <c r="N6" s="61"/>
      <c r="O6" s="61"/>
      <c r="P6" s="61"/>
      <c r="Q6" s="61"/>
      <c r="R6" s="61"/>
    </row>
    <row r="7" spans="9:26" ht="15">
      <c r="I7" s="2" t="s">
        <v>0</v>
      </c>
      <c r="J7" s="2">
        <v>0.5</v>
      </c>
      <c r="K7" s="2">
        <v>1</v>
      </c>
      <c r="L7" s="2">
        <v>1.5</v>
      </c>
      <c r="M7" s="2">
        <v>2</v>
      </c>
      <c r="N7" s="2">
        <v>2.5</v>
      </c>
      <c r="O7" s="2">
        <v>3</v>
      </c>
      <c r="P7" s="2">
        <v>3.5</v>
      </c>
      <c r="Q7" s="2">
        <v>4</v>
      </c>
      <c r="R7" s="3">
        <v>4.5</v>
      </c>
      <c r="S7" s="4"/>
      <c r="T7" s="4"/>
      <c r="U7" s="4"/>
      <c r="V7" s="4"/>
      <c r="W7" s="4"/>
      <c r="X7" s="4"/>
      <c r="Y7" s="4"/>
      <c r="Z7" s="5"/>
    </row>
    <row r="8" spans="9:26" ht="15">
      <c r="I8" s="2" t="s">
        <v>6</v>
      </c>
      <c r="J8" s="2">
        <f>LOG(J7,3)</f>
        <v>-0.6309297535714574</v>
      </c>
      <c r="K8" s="2">
        <f aca="true" t="shared" si="2" ref="K8:P8">LOG(K7,3)</f>
        <v>0</v>
      </c>
      <c r="L8" s="2">
        <f t="shared" si="2"/>
        <v>0.3690702464285425</v>
      </c>
      <c r="M8" s="2">
        <f t="shared" si="2"/>
        <v>0.6309297535714574</v>
      </c>
      <c r="N8" s="2">
        <f t="shared" si="2"/>
        <v>0.8340437671464697</v>
      </c>
      <c r="O8" s="2">
        <f t="shared" si="2"/>
        <v>1</v>
      </c>
      <c r="P8" s="2">
        <f t="shared" si="2"/>
        <v>1.1403139955899648</v>
      </c>
      <c r="Q8" s="2">
        <f>LOG(Q7,3)</f>
        <v>1.2618595071429148</v>
      </c>
      <c r="R8" s="3">
        <f>LOG(R7,3)</f>
        <v>1.3690702464285425</v>
      </c>
      <c r="S8" s="4"/>
      <c r="T8" s="4"/>
      <c r="U8" s="4"/>
      <c r="V8" s="4"/>
      <c r="W8" s="4"/>
      <c r="X8" s="4"/>
      <c r="Y8" s="4"/>
      <c r="Z8" s="4"/>
    </row>
    <row r="9" spans="9:26" ht="15">
      <c r="I9" s="2" t="s">
        <v>7</v>
      </c>
      <c r="J9" s="2">
        <f>4-J7</f>
        <v>3.5</v>
      </c>
      <c r="K9" s="2">
        <f aca="true" t="shared" si="3" ref="K9:R9">4-K7</f>
        <v>3</v>
      </c>
      <c r="L9" s="2">
        <f t="shared" si="3"/>
        <v>2.5</v>
      </c>
      <c r="M9" s="2">
        <f t="shared" si="3"/>
        <v>2</v>
      </c>
      <c r="N9" s="2">
        <f t="shared" si="3"/>
        <v>1.5</v>
      </c>
      <c r="O9" s="2">
        <f t="shared" si="3"/>
        <v>1</v>
      </c>
      <c r="P9" s="2">
        <f t="shared" si="3"/>
        <v>0.5</v>
      </c>
      <c r="Q9" s="2">
        <f t="shared" si="3"/>
        <v>0</v>
      </c>
      <c r="R9" s="3">
        <f t="shared" si="3"/>
        <v>-0.5</v>
      </c>
      <c r="S9" s="4"/>
      <c r="T9" s="4"/>
      <c r="U9" s="4"/>
      <c r="V9" s="4"/>
      <c r="W9" s="4"/>
      <c r="X9" s="4"/>
      <c r="Y9" s="4"/>
      <c r="Z9" s="4"/>
    </row>
    <row r="10" spans="19:26" ht="15">
      <c r="S10" s="4"/>
      <c r="T10" s="4"/>
      <c r="U10" s="4"/>
      <c r="V10" s="4"/>
      <c r="W10" s="4"/>
      <c r="X10" s="4"/>
      <c r="Y10" s="4"/>
      <c r="Z10" s="4"/>
    </row>
  </sheetData>
  <sheetProtection/>
  <mergeCells count="2">
    <mergeCell ref="A1:J1"/>
    <mergeCell ref="I6:R6"/>
  </mergeCells>
  <printOptions/>
  <pageMargins left="0.7" right="0.7" top="0.75" bottom="0.75" header="0.3" footer="0.3"/>
  <pageSetup horizontalDpi="600" verticalDpi="600" orientation="portrait" paperSize="9" scale="53" r:id="rId4"/>
  <drawing r:id="rId3"/>
  <legacyDrawing r:id="rId2"/>
  <oleObjects>
    <oleObject progId="Equation.3" shapeId="2262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0" workbookViewId="0" topLeftCell="A4">
      <selection activeCell="J4" sqref="J4"/>
    </sheetView>
  </sheetViews>
  <sheetFormatPr defaultColWidth="9.140625" defaultRowHeight="15"/>
  <cols>
    <col min="1" max="1" width="9.421875" style="1" customWidth="1"/>
    <col min="2" max="2" width="12.28125" style="1" bestFit="1" customWidth="1"/>
    <col min="3" max="3" width="11.28125" style="1" bestFit="1" customWidth="1"/>
    <col min="4" max="16384" width="9.140625" style="1" customWidth="1"/>
  </cols>
  <sheetData>
    <row r="1" spans="1:11" ht="18.75">
      <c r="A1" s="63" t="s">
        <v>9</v>
      </c>
      <c r="B1" s="63"/>
      <c r="C1" s="63"/>
      <c r="D1" s="63"/>
      <c r="E1" s="48"/>
      <c r="F1" s="48"/>
      <c r="G1" s="48"/>
      <c r="H1" s="48"/>
      <c r="I1" s="48"/>
      <c r="J1" s="48"/>
      <c r="K1" s="48"/>
    </row>
    <row r="2" spans="1:11" ht="75.75" customHeight="1">
      <c r="A2" s="39" t="s">
        <v>10</v>
      </c>
      <c r="B2" s="64" t="s">
        <v>38</v>
      </c>
      <c r="C2" s="64"/>
      <c r="D2" s="64"/>
      <c r="E2" s="64"/>
      <c r="F2" s="64"/>
      <c r="G2" s="47"/>
      <c r="H2" s="47"/>
      <c r="I2" s="47"/>
      <c r="J2" s="47"/>
      <c r="K2" s="47"/>
    </row>
    <row r="3" spans="1:11" ht="15.75" thickBot="1">
      <c r="A3" s="38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9.5" thickBot="1">
      <c r="A4" s="40" t="s">
        <v>33</v>
      </c>
      <c r="B4" s="40" t="s">
        <v>34</v>
      </c>
      <c r="C4" s="40" t="s">
        <v>69</v>
      </c>
      <c r="D4" s="40" t="s">
        <v>35</v>
      </c>
      <c r="E4" s="38"/>
      <c r="F4" s="41" t="s">
        <v>30</v>
      </c>
      <c r="G4" s="18"/>
      <c r="H4" s="38"/>
      <c r="I4" s="42">
        <f>IF(G4="в",1,0)</f>
        <v>0</v>
      </c>
      <c r="J4" s="38"/>
      <c r="K4" s="38"/>
    </row>
    <row r="5" spans="1:11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37.5" customHeight="1">
      <c r="A6" s="39" t="s">
        <v>11</v>
      </c>
      <c r="B6" s="65" t="s">
        <v>12</v>
      </c>
      <c r="C6" s="65"/>
      <c r="D6" s="65"/>
      <c r="E6" s="65"/>
      <c r="F6" s="65"/>
      <c r="G6" s="38"/>
      <c r="H6" s="38"/>
      <c r="I6" s="38"/>
      <c r="J6" s="38"/>
      <c r="K6" s="38"/>
    </row>
    <row r="7" spans="1:11" ht="15.7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9.5" thickBot="1">
      <c r="A8" s="40" t="s">
        <v>39</v>
      </c>
      <c r="B8" s="40" t="s">
        <v>40</v>
      </c>
      <c r="C8" s="40" t="s">
        <v>41</v>
      </c>
      <c r="D8" s="40" t="s">
        <v>42</v>
      </c>
      <c r="E8" s="38"/>
      <c r="F8" s="41" t="s">
        <v>30</v>
      </c>
      <c r="G8" s="18"/>
      <c r="H8" s="38"/>
      <c r="I8" s="42">
        <f>IF(G8="б",1,0)</f>
        <v>0</v>
      </c>
      <c r="J8" s="38"/>
      <c r="K8" s="38"/>
    </row>
    <row r="9" spans="1:11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46.5" customHeight="1">
      <c r="A10" s="43" t="s">
        <v>13</v>
      </c>
      <c r="B10" s="65" t="s">
        <v>31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38"/>
    </row>
    <row r="12" spans="1:11" ht="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38"/>
    </row>
    <row r="13" spans="1:11" ht="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38"/>
    </row>
    <row r="14" spans="1:11" ht="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38"/>
    </row>
    <row r="15" spans="1:11" ht="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8"/>
    </row>
    <row r="16" spans="1:11" ht="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8"/>
    </row>
    <row r="17" spans="1:11" ht="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38"/>
    </row>
    <row r="18" spans="1:11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38"/>
    </row>
    <row r="19" spans="1:11" ht="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38"/>
    </row>
    <row r="20" spans="1:1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38"/>
    </row>
    <row r="21" spans="1:1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38"/>
    </row>
    <row r="22" spans="1:1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38"/>
    </row>
    <row r="23" spans="1:1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38"/>
    </row>
    <row r="24" spans="1:1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38"/>
    </row>
    <row r="25" spans="1:1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38"/>
    </row>
    <row r="26" spans="1:1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38"/>
    </row>
    <row r="27" spans="1:1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38"/>
    </row>
    <row r="28" spans="1:1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38"/>
    </row>
    <row r="29" spans="1:1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38"/>
    </row>
    <row r="30" spans="1:1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38"/>
    </row>
    <row r="31" spans="1:1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38"/>
    </row>
    <row r="32" spans="1:1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38"/>
    </row>
    <row r="33" spans="1:1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38"/>
    </row>
    <row r="34" spans="1:1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38"/>
    </row>
    <row r="35" spans="1:1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38"/>
    </row>
    <row r="36" spans="1:1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38"/>
    </row>
    <row r="37" spans="1:11" ht="18.75">
      <c r="A37" s="44"/>
      <c r="B37" s="44"/>
      <c r="C37" s="44"/>
      <c r="D37" s="44"/>
      <c r="E37" s="44"/>
      <c r="F37" s="41" t="s">
        <v>30</v>
      </c>
      <c r="G37" s="50"/>
      <c r="H37" s="45"/>
      <c r="I37" s="46">
        <f>IF(G37="в",1,0)</f>
        <v>0</v>
      </c>
      <c r="J37" s="44"/>
      <c r="K37" s="38"/>
    </row>
    <row r="38" spans="1:1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38"/>
    </row>
    <row r="39" spans="1:11" ht="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38"/>
    </row>
    <row r="40" spans="1:11" ht="45.75">
      <c r="A40" s="43" t="s">
        <v>15</v>
      </c>
      <c r="B40" s="68" t="s">
        <v>14</v>
      </c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5.75" thickBo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19.5" thickBot="1">
      <c r="A44" s="47"/>
      <c r="B44" s="47"/>
      <c r="C44" s="47"/>
      <c r="D44" s="47"/>
      <c r="E44" s="47"/>
      <c r="F44" s="47"/>
      <c r="G44" s="41" t="s">
        <v>30</v>
      </c>
      <c r="H44" s="37"/>
      <c r="I44" s="48">
        <f>IF(H44="а",1,0)</f>
        <v>0</v>
      </c>
      <c r="J44" s="47"/>
      <c r="K44" s="47"/>
    </row>
    <row r="45" spans="1:11" ht="45.75">
      <c r="A45" s="43" t="s">
        <v>16</v>
      </c>
      <c r="B45" s="69" t="s">
        <v>32</v>
      </c>
      <c r="C45" s="69"/>
      <c r="D45" s="69"/>
      <c r="E45" s="69"/>
      <c r="F45" s="69"/>
      <c r="G45" s="69"/>
      <c r="H45" s="69"/>
      <c r="I45" s="69"/>
      <c r="J45" s="69"/>
      <c r="K45" s="49"/>
    </row>
    <row r="46" spans="1:11" ht="15.75" thickBo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9.5" thickBot="1">
      <c r="A47" s="47"/>
      <c r="B47" s="47"/>
      <c r="C47" s="47"/>
      <c r="D47" s="47"/>
      <c r="E47" s="47"/>
      <c r="F47" s="47"/>
      <c r="G47" s="41" t="s">
        <v>30</v>
      </c>
      <c r="H47" s="37"/>
      <c r="I47" s="48">
        <f>IF(H47=3,2,0)</f>
        <v>0</v>
      </c>
      <c r="J47" s="47"/>
      <c r="K47" s="47"/>
    </row>
    <row r="48" spans="1:11" ht="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45.75">
      <c r="A50" s="43" t="s">
        <v>17</v>
      </c>
      <c r="B50" s="70" t="s">
        <v>18</v>
      </c>
      <c r="C50" s="70"/>
      <c r="D50" s="70"/>
      <c r="E50" s="70"/>
      <c r="F50" s="70"/>
      <c r="G50" s="70"/>
      <c r="H50" s="70"/>
      <c r="I50" s="70"/>
      <c r="J50" s="70"/>
      <c r="K50" s="47"/>
    </row>
    <row r="51" spans="1:11" ht="15.75" thickBo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9.5" thickBot="1">
      <c r="A52" s="47"/>
      <c r="B52" s="47"/>
      <c r="C52" s="47"/>
      <c r="D52" s="47"/>
      <c r="E52" s="47"/>
      <c r="F52" s="47"/>
      <c r="G52" s="41" t="s">
        <v>30</v>
      </c>
      <c r="H52" s="37"/>
      <c r="I52" s="48">
        <f>IF(H52=2,2,0)</f>
        <v>0</v>
      </c>
      <c r="J52" s="47"/>
      <c r="K52" s="47"/>
    </row>
    <row r="53" spans="1:11" ht="15">
      <c r="A53" s="47"/>
      <c r="B53" s="47"/>
      <c r="C53" s="47"/>
      <c r="D53" s="47"/>
      <c r="E53" s="47"/>
      <c r="F53" s="47"/>
      <c r="G53" s="47"/>
      <c r="H53" s="47"/>
      <c r="I53" s="48">
        <f>SUM(I4,I8,I37,I44,I47,I52)</f>
        <v>0</v>
      </c>
      <c r="J53" s="47"/>
      <c r="K53" s="47"/>
    </row>
    <row r="54" spans="1:11" ht="15">
      <c r="A54" s="47"/>
      <c r="B54" s="47"/>
      <c r="C54" s="66" t="s">
        <v>29</v>
      </c>
      <c r="D54" s="66"/>
      <c r="E54" s="66"/>
      <c r="F54" s="67">
        <f>IF(I53&gt;7,"5",IF(I53&gt;5,"4",IF(I53&gt;3,3,2)))</f>
        <v>2</v>
      </c>
      <c r="G54" s="67"/>
      <c r="H54" s="67"/>
      <c r="I54" s="67"/>
      <c r="J54" s="47"/>
      <c r="K54" s="47"/>
    </row>
    <row r="55" spans="1:11" ht="15">
      <c r="A55" s="47"/>
      <c r="B55" s="47"/>
      <c r="C55" s="66"/>
      <c r="D55" s="66"/>
      <c r="E55" s="66"/>
      <c r="F55" s="67"/>
      <c r="G55" s="67"/>
      <c r="H55" s="67"/>
      <c r="I55" s="67"/>
      <c r="J55" s="47"/>
      <c r="K55" s="47"/>
    </row>
    <row r="56" spans="1:11" ht="27.75">
      <c r="A56" s="47"/>
      <c r="B56" s="47"/>
      <c r="C56" s="62" t="s">
        <v>68</v>
      </c>
      <c r="D56" s="62"/>
      <c r="E56" s="62"/>
      <c r="F56" s="62"/>
      <c r="G56" s="51">
        <f>SUM(G7,G11,G40,G47,G50,G55)</f>
        <v>0</v>
      </c>
      <c r="H56" s="47"/>
      <c r="I56" s="47"/>
      <c r="J56" s="47"/>
      <c r="K56" s="47"/>
    </row>
    <row r="57" spans="1:1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</row>
  </sheetData>
  <sheetProtection/>
  <mergeCells count="10">
    <mergeCell ref="C56:F56"/>
    <mergeCell ref="A1:D1"/>
    <mergeCell ref="B2:F2"/>
    <mergeCell ref="B6:F6"/>
    <mergeCell ref="B10:K10"/>
    <mergeCell ref="C54:E55"/>
    <mergeCell ref="F54:I55"/>
    <mergeCell ref="B40:K40"/>
    <mergeCell ref="B45:J45"/>
    <mergeCell ref="B50:J50"/>
  </mergeCells>
  <printOptions/>
  <pageMargins left="0.7" right="0.7" top="0.75" bottom="0.75" header="0.3" footer="0.3"/>
  <pageSetup horizontalDpi="600" verticalDpi="600" orientation="portrait" paperSize="9" scale="67" r:id="rId12"/>
  <drawing r:id="rId11"/>
  <legacyDrawing r:id="rId10"/>
  <oleObjects>
    <oleObject progId="Equation.3" shapeId="226203" r:id="rId1"/>
    <oleObject progId="Equation.3" shapeId="226202" r:id="rId2"/>
    <oleObject progId="Equation.3" shapeId="226201" r:id="rId3"/>
    <oleObject progId="Equation.3" shapeId="226200" r:id="rId4"/>
    <oleObject progId="Equation.3" shapeId="226199" r:id="rId5"/>
    <oleObject progId="Equation.3" shapeId="226198" r:id="rId6"/>
    <oleObject progId="Equation.3" shapeId="226197" r:id="rId7"/>
    <oleObject progId="Equation.3" shapeId="226196" r:id="rId8"/>
    <oleObject progId="Equation.3" shapeId="226195" r:id="rId9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90" zoomScaleSheetLayoutView="90" zoomScalePageLayoutView="0" workbookViewId="0" topLeftCell="A25">
      <selection activeCell="I5" sqref="I5"/>
    </sheetView>
  </sheetViews>
  <sheetFormatPr defaultColWidth="9.140625" defaultRowHeight="15"/>
  <cols>
    <col min="1" max="1" width="11.140625" style="0" bestFit="1" customWidth="1"/>
    <col min="2" max="2" width="11.28125" style="0" bestFit="1" customWidth="1"/>
    <col min="3" max="4" width="10.57421875" style="0" bestFit="1" customWidth="1"/>
  </cols>
  <sheetData>
    <row r="1" spans="1:4" ht="46.5">
      <c r="A1" s="72" t="s">
        <v>19</v>
      </c>
      <c r="B1" s="72"/>
      <c r="C1" s="72"/>
      <c r="D1" s="72"/>
    </row>
    <row r="2" spans="1:6" ht="51" customHeight="1">
      <c r="A2" s="6" t="s">
        <v>10</v>
      </c>
      <c r="B2" s="73" t="s">
        <v>70</v>
      </c>
      <c r="C2" s="73"/>
      <c r="D2" s="73"/>
      <c r="E2" s="73"/>
      <c r="F2" s="73"/>
    </row>
    <row r="3" ht="15.75" thickBot="1"/>
    <row r="4" spans="1:11" ht="19.5" thickBot="1">
      <c r="A4" s="16" t="s">
        <v>43</v>
      </c>
      <c r="B4" s="16" t="s">
        <v>44</v>
      </c>
      <c r="C4" s="16" t="s">
        <v>45</v>
      </c>
      <c r="D4" s="16" t="s">
        <v>46</v>
      </c>
      <c r="E4" s="1"/>
      <c r="F4" s="17" t="s">
        <v>30</v>
      </c>
      <c r="G4" s="18"/>
      <c r="H4" s="1"/>
      <c r="I4" s="22">
        <f>IF(G4="б",1,0)</f>
        <v>0</v>
      </c>
      <c r="J4" s="22"/>
      <c r="K4" s="1"/>
    </row>
    <row r="6" spans="1:6" ht="51.75" customHeight="1">
      <c r="A6" s="6" t="s">
        <v>11</v>
      </c>
      <c r="B6" s="74" t="s">
        <v>12</v>
      </c>
      <c r="C6" s="74"/>
      <c r="D6" s="74"/>
      <c r="E6" s="74"/>
      <c r="F6" s="74"/>
    </row>
    <row r="7" ht="15.75" thickBot="1"/>
    <row r="8" spans="1:9" ht="19.5" thickBot="1">
      <c r="A8" s="16" t="s">
        <v>47</v>
      </c>
      <c r="B8" s="16" t="s">
        <v>48</v>
      </c>
      <c r="C8" s="16" t="s">
        <v>49</v>
      </c>
      <c r="D8" s="16" t="s">
        <v>50</v>
      </c>
      <c r="E8" s="23"/>
      <c r="F8" s="17" t="s">
        <v>30</v>
      </c>
      <c r="G8" s="18"/>
      <c r="H8" s="1"/>
      <c r="I8" s="22">
        <f>IF(G8="г",1,0)</f>
        <v>0</v>
      </c>
    </row>
    <row r="10" spans="1:11" ht="46.5">
      <c r="A10" s="6" t="s">
        <v>13</v>
      </c>
      <c r="B10" s="75" t="s">
        <v>20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9.5" thickBot="1">
      <c r="A24" s="7"/>
      <c r="B24" s="7"/>
      <c r="C24" s="7"/>
      <c r="D24" s="7"/>
      <c r="E24" s="7"/>
      <c r="F24" s="17" t="s">
        <v>30</v>
      </c>
      <c r="G24" s="18"/>
      <c r="H24" s="24"/>
      <c r="I24" s="25">
        <f>IF(G24="в",1,0)</f>
        <v>0</v>
      </c>
      <c r="J24" s="7"/>
      <c r="K24" s="7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8" spans="1:11" ht="46.5">
      <c r="A28" s="6" t="s">
        <v>15</v>
      </c>
      <c r="B28" s="71" t="s">
        <v>14</v>
      </c>
      <c r="C28" s="71"/>
      <c r="D28" s="71"/>
      <c r="E28" s="71"/>
      <c r="F28" s="71"/>
      <c r="G28" s="71"/>
      <c r="H28" s="71"/>
      <c r="I28" s="71"/>
      <c r="J28" s="71"/>
      <c r="K28" s="71"/>
    </row>
    <row r="29" ht="15.75" thickBot="1"/>
    <row r="30" spans="1:9" ht="19.5" thickBot="1">
      <c r="A30" s="16"/>
      <c r="B30" s="16"/>
      <c r="C30" s="16"/>
      <c r="D30" s="16"/>
      <c r="E30" s="23"/>
      <c r="G30" s="17" t="s">
        <v>30</v>
      </c>
      <c r="H30" s="18"/>
      <c r="I30" s="22">
        <f>IF(H30="а",1,0)</f>
        <v>0</v>
      </c>
    </row>
    <row r="32" spans="1:11" ht="63.75" customHeight="1">
      <c r="A32" s="6" t="s">
        <v>16</v>
      </c>
      <c r="B32" s="71" t="s">
        <v>51</v>
      </c>
      <c r="C32" s="71"/>
      <c r="D32" s="71"/>
      <c r="E32" s="71"/>
      <c r="F32" s="71"/>
      <c r="G32" s="71"/>
      <c r="H32" s="71"/>
      <c r="I32" s="71"/>
      <c r="J32" s="71"/>
      <c r="K32" s="71"/>
    </row>
    <row r="33" ht="15.75" thickBot="1"/>
    <row r="34" spans="7:9" ht="19.5" thickBot="1">
      <c r="G34" s="17" t="s">
        <v>30</v>
      </c>
      <c r="H34" s="18"/>
      <c r="I34" s="22">
        <f>IF(H34=-2,2,0)</f>
        <v>0</v>
      </c>
    </row>
    <row r="35" spans="1:10" ht="46.5">
      <c r="A35" s="6" t="s">
        <v>17</v>
      </c>
      <c r="B35" s="71" t="s">
        <v>18</v>
      </c>
      <c r="C35" s="71"/>
      <c r="D35" s="71"/>
      <c r="E35" s="71"/>
      <c r="F35" s="71"/>
      <c r="G35" s="71"/>
      <c r="H35" s="71"/>
      <c r="I35" s="71"/>
      <c r="J35" s="71"/>
    </row>
    <row r="36" ht="15.75" thickBot="1"/>
    <row r="37" spans="7:9" ht="19.5" thickBot="1">
      <c r="G37" s="17" t="s">
        <v>30</v>
      </c>
      <c r="H37" s="18"/>
      <c r="I37" s="22">
        <f>IF(H37=0,2,0)</f>
        <v>2</v>
      </c>
    </row>
    <row r="38" ht="15">
      <c r="I38" s="15">
        <f>SUM(I4,I8,I24,I30,I34,I37)</f>
        <v>2</v>
      </c>
    </row>
    <row r="39" spans="4:10" ht="15">
      <c r="D39" s="78" t="s">
        <v>29</v>
      </c>
      <c r="E39" s="78"/>
      <c r="F39" s="78"/>
      <c r="G39" s="79">
        <f>IF(I38&gt;7,"5",IF(I38&gt;5,"4",IF(I38&gt;3,3,2)))</f>
        <v>2</v>
      </c>
      <c r="H39" s="79"/>
      <c r="I39" s="79"/>
      <c r="J39" s="79"/>
    </row>
    <row r="40" spans="4:10" ht="15">
      <c r="D40" s="78"/>
      <c r="E40" s="78"/>
      <c r="F40" s="78"/>
      <c r="G40" s="79"/>
      <c r="H40" s="79"/>
      <c r="I40" s="79"/>
      <c r="J40" s="79"/>
    </row>
    <row r="41" spans="4:7" ht="15">
      <c r="D41" s="76" t="s">
        <v>68</v>
      </c>
      <c r="E41" s="76"/>
      <c r="F41" s="76"/>
      <c r="G41" s="77">
        <f>I38</f>
        <v>2</v>
      </c>
    </row>
    <row r="42" spans="4:7" ht="15">
      <c r="D42" s="76"/>
      <c r="E42" s="76"/>
      <c r="F42" s="76"/>
      <c r="G42" s="77"/>
    </row>
  </sheetData>
  <sheetProtection/>
  <mergeCells count="11">
    <mergeCell ref="D41:F42"/>
    <mergeCell ref="G41:G42"/>
    <mergeCell ref="D39:F40"/>
    <mergeCell ref="G39:J40"/>
    <mergeCell ref="B35:J35"/>
    <mergeCell ref="B32:K32"/>
    <mergeCell ref="A1:D1"/>
    <mergeCell ref="B2:F2"/>
    <mergeCell ref="B6:F6"/>
    <mergeCell ref="B10:K10"/>
    <mergeCell ref="B28:K28"/>
  </mergeCells>
  <printOptions/>
  <pageMargins left="0.7" right="0.7" top="0.75" bottom="0.75" header="0.3" footer="0.3"/>
  <pageSetup horizontalDpi="600" verticalDpi="600" orientation="portrait" paperSize="9" scale="74" r:id="rId17"/>
  <drawing r:id="rId16"/>
  <legacyDrawing r:id="rId15"/>
  <oleObjects>
    <oleObject progId="Equation.3" shapeId="226194" r:id="rId1"/>
    <oleObject progId="Equation.3" shapeId="226193" r:id="rId2"/>
    <oleObject progId="Equation.3" shapeId="226192" r:id="rId3"/>
    <oleObject progId="Equation.3" shapeId="226191" r:id="rId4"/>
    <oleObject progId="Equation.3" shapeId="226190" r:id="rId5"/>
    <oleObject progId="Equation.3" shapeId="226189" r:id="rId6"/>
    <oleObject progId="Equation.3" shapeId="226188" r:id="rId7"/>
    <oleObject progId="Equation.3" shapeId="226187" r:id="rId8"/>
    <oleObject progId="Equation.3" shapeId="226186" r:id="rId9"/>
    <oleObject progId="Equation.3" shapeId="226185" r:id="rId10"/>
    <oleObject progId="Equation.3" shapeId="226184" r:id="rId11"/>
    <oleObject progId="Equation.3" shapeId="226183" r:id="rId12"/>
    <oleObject progId="Equation.3" shapeId="226182" r:id="rId13"/>
    <oleObject progId="Equation.3" shapeId="226181" r:id="rId1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9">
      <selection activeCell="D21" sqref="D21:G22"/>
    </sheetView>
  </sheetViews>
  <sheetFormatPr defaultColWidth="9.140625" defaultRowHeight="15"/>
  <cols>
    <col min="8" max="8" width="9.140625" style="36" customWidth="1"/>
    <col min="10" max="10" width="8.8515625" style="15" hidden="1" customWidth="1"/>
  </cols>
  <sheetData>
    <row r="1" spans="1:9" ht="15" customHeight="1">
      <c r="A1" s="81" t="s">
        <v>25</v>
      </c>
      <c r="B1" s="81"/>
      <c r="C1" s="81"/>
      <c r="D1" s="81"/>
      <c r="E1" s="81"/>
      <c r="F1" s="81"/>
      <c r="G1" s="81"/>
      <c r="H1" s="81"/>
      <c r="I1" s="81"/>
    </row>
    <row r="2" spans="1:9" ht="1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9" ht="15" customHeight="1">
      <c r="A3" s="81"/>
      <c r="B3" s="81"/>
      <c r="C3" s="81"/>
      <c r="D3" s="81"/>
      <c r="E3" s="81"/>
      <c r="F3" s="81"/>
      <c r="G3" s="81"/>
      <c r="H3" s="81"/>
      <c r="I3" s="81"/>
    </row>
    <row r="4" spans="1:9" ht="15" customHeight="1" thickBot="1">
      <c r="A4" s="81"/>
      <c r="B4" s="81"/>
      <c r="C4" s="81"/>
      <c r="D4" s="81"/>
      <c r="E4" s="81"/>
      <c r="F4" s="81"/>
      <c r="G4" s="81"/>
      <c r="H4" s="81"/>
      <c r="I4" s="81"/>
    </row>
    <row r="5" spans="1:10" ht="30.75" customHeight="1" thickBot="1">
      <c r="A5" s="82" t="s">
        <v>26</v>
      </c>
      <c r="B5" s="82"/>
      <c r="C5" s="83"/>
      <c r="D5" s="84"/>
      <c r="E5" s="13"/>
      <c r="F5" s="13"/>
      <c r="G5" s="13"/>
      <c r="H5" s="33"/>
      <c r="I5" s="14"/>
      <c r="J5" s="15">
        <f>IF(C5=-1,1,0)</f>
        <v>0</v>
      </c>
    </row>
    <row r="6" spans="1:9" ht="15" customHeight="1">
      <c r="A6" s="81" t="s">
        <v>27</v>
      </c>
      <c r="B6" s="81"/>
      <c r="C6" s="81"/>
      <c r="D6" s="81"/>
      <c r="E6" s="81"/>
      <c r="F6" s="81"/>
      <c r="G6" s="81"/>
      <c r="H6" s="81"/>
      <c r="I6" s="81"/>
    </row>
    <row r="7" spans="1:9" ht="15" customHeight="1">
      <c r="A7" s="81"/>
      <c r="B7" s="81"/>
      <c r="C7" s="81"/>
      <c r="D7" s="81"/>
      <c r="E7" s="81"/>
      <c r="F7" s="81"/>
      <c r="G7" s="81"/>
      <c r="H7" s="81"/>
      <c r="I7" s="81"/>
    </row>
    <row r="8" spans="1:9" ht="15" customHeight="1">
      <c r="A8" s="85" t="s">
        <v>28</v>
      </c>
      <c r="B8" s="85"/>
      <c r="C8" s="85"/>
      <c r="D8" s="85"/>
      <c r="E8" s="85"/>
      <c r="F8" s="85"/>
      <c r="G8" s="85"/>
      <c r="H8" s="85"/>
      <c r="I8" s="85"/>
    </row>
    <row r="9" spans="1:9" ht="30" customHeight="1">
      <c r="A9" s="85"/>
      <c r="B9" s="85"/>
      <c r="C9" s="85"/>
      <c r="D9" s="85"/>
      <c r="E9" s="85"/>
      <c r="F9" s="85"/>
      <c r="G9" s="85"/>
      <c r="H9" s="85"/>
      <c r="I9" s="85"/>
    </row>
    <row r="10" spans="1:9" ht="15" customHeight="1">
      <c r="A10" s="13"/>
      <c r="B10" s="13"/>
      <c r="C10" s="13"/>
      <c r="D10" s="13"/>
      <c r="E10" s="13"/>
      <c r="F10" s="13"/>
      <c r="G10" s="13"/>
      <c r="H10" s="33"/>
      <c r="I10" s="14"/>
    </row>
    <row r="11" spans="1:9" ht="15" customHeight="1">
      <c r="A11" s="13"/>
      <c r="B11" s="13"/>
      <c r="C11" s="13"/>
      <c r="D11" s="13"/>
      <c r="E11" s="13"/>
      <c r="F11" s="13"/>
      <c r="G11" s="13"/>
      <c r="H11" s="33"/>
      <c r="I11" s="14"/>
    </row>
    <row r="12" spans="1:9" ht="15" customHeight="1" thickBot="1">
      <c r="A12" s="13"/>
      <c r="B12" s="13"/>
      <c r="C12" s="13"/>
      <c r="D12" s="13"/>
      <c r="E12" s="13"/>
      <c r="F12" s="13"/>
      <c r="G12" s="13"/>
      <c r="H12" s="33"/>
      <c r="I12" s="14"/>
    </row>
    <row r="13" spans="1:10" ht="37.5" customHeight="1" thickBot="1">
      <c r="A13" s="82" t="s">
        <v>26</v>
      </c>
      <c r="B13" s="82"/>
      <c r="C13" s="83"/>
      <c r="D13" s="84"/>
      <c r="E13" s="14"/>
      <c r="F13" s="14"/>
      <c r="G13" s="14"/>
      <c r="H13" s="34"/>
      <c r="I13" s="14"/>
      <c r="J13" s="15">
        <f>IF(C13="(-1;+∞)",1,0)</f>
        <v>0</v>
      </c>
    </row>
    <row r="14" spans="1:9" ht="15" customHeight="1">
      <c r="A14" s="85" t="s">
        <v>66</v>
      </c>
      <c r="B14" s="85"/>
      <c r="C14" s="85"/>
      <c r="D14" s="85"/>
      <c r="E14" s="85"/>
      <c r="F14" s="85"/>
      <c r="G14" s="85"/>
      <c r="H14" s="85"/>
      <c r="I14" s="85"/>
    </row>
    <row r="15" spans="1:9" ht="45" customHeight="1">
      <c r="A15" s="85"/>
      <c r="B15" s="85"/>
      <c r="C15" s="85"/>
      <c r="D15" s="85"/>
      <c r="E15" s="85"/>
      <c r="F15" s="85"/>
      <c r="G15" s="85"/>
      <c r="H15" s="85"/>
      <c r="I15" s="85"/>
    </row>
    <row r="16" spans="1:9" ht="15">
      <c r="A16" s="14"/>
      <c r="B16" s="14"/>
      <c r="C16" s="14"/>
      <c r="D16" s="14"/>
      <c r="E16" s="14"/>
      <c r="F16" s="14"/>
      <c r="G16" s="14"/>
      <c r="H16" s="34"/>
      <c r="I16" s="14"/>
    </row>
    <row r="17" spans="1:9" ht="15">
      <c r="A17" s="14"/>
      <c r="B17" s="14"/>
      <c r="C17" s="14"/>
      <c r="D17" s="14"/>
      <c r="E17" s="14"/>
      <c r="F17" s="14"/>
      <c r="G17" s="14"/>
      <c r="H17" s="34"/>
      <c r="I17" s="14"/>
    </row>
    <row r="18" spans="1:9" ht="15.75" thickBot="1">
      <c r="A18" s="14"/>
      <c r="B18" s="14"/>
      <c r="C18" s="14"/>
      <c r="D18" s="14"/>
      <c r="E18" s="14"/>
      <c r="F18" s="14"/>
      <c r="G18" s="14"/>
      <c r="H18" s="35"/>
      <c r="I18" s="14"/>
    </row>
    <row r="19" spans="1:10" ht="32.25" customHeight="1" thickBot="1">
      <c r="A19" s="82" t="s">
        <v>26</v>
      </c>
      <c r="B19" s="82"/>
      <c r="C19" s="83"/>
      <c r="D19" s="84"/>
      <c r="E19" s="14"/>
      <c r="F19" s="14"/>
      <c r="G19" s="14"/>
      <c r="H19" s="34"/>
      <c r="I19" s="14"/>
      <c r="J19" s="15">
        <f>IF(C19=0,1,0)</f>
        <v>1</v>
      </c>
    </row>
    <row r="21" spans="1:7" ht="15">
      <c r="A21" s="78" t="s">
        <v>29</v>
      </c>
      <c r="B21" s="78"/>
      <c r="C21" s="78"/>
      <c r="D21" s="80" t="str">
        <f>IF(H22&gt;2,"5",IF(H22&gt;1,"4","3"))</f>
        <v>3</v>
      </c>
      <c r="E21" s="80"/>
      <c r="F21" s="80"/>
      <c r="G21" s="80"/>
    </row>
    <row r="22" spans="1:8" ht="15">
      <c r="A22" s="78"/>
      <c r="B22" s="78"/>
      <c r="C22" s="78"/>
      <c r="D22" s="80"/>
      <c r="E22" s="80"/>
      <c r="F22" s="80"/>
      <c r="G22" s="80"/>
      <c r="H22" s="15">
        <f>SUM(J5:J19)</f>
        <v>1</v>
      </c>
    </row>
  </sheetData>
  <sheetProtection/>
  <mergeCells count="12">
    <mergeCell ref="A21:C22"/>
    <mergeCell ref="D21:G22"/>
    <mergeCell ref="A1:I4"/>
    <mergeCell ref="A5:B5"/>
    <mergeCell ref="C5:D5"/>
    <mergeCell ref="A6:I7"/>
    <mergeCell ref="A8:I9"/>
    <mergeCell ref="A13:B13"/>
    <mergeCell ref="C13:D13"/>
    <mergeCell ref="A14:I15"/>
    <mergeCell ref="A19:B19"/>
    <mergeCell ref="C19:D19"/>
  </mergeCells>
  <printOptions/>
  <pageMargins left="0.7" right="0.7" top="0.75" bottom="0.75" header="0.3" footer="0.3"/>
  <pageSetup horizontalDpi="600" verticalDpi="600" orientation="portrait" paperSize="9" r:id="rId5"/>
  <legacyDrawing r:id="rId4"/>
  <oleObjects>
    <oleObject progId="Equation.3" shapeId="226180" r:id="rId1"/>
    <oleObject progId="Equation.3" shapeId="226179" r:id="rId2"/>
    <oleObject progId="Equation.3" shapeId="226178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selection activeCell="A1" sqref="A1:I19"/>
    </sheetView>
  </sheetViews>
  <sheetFormatPr defaultColWidth="9.140625" defaultRowHeight="15"/>
  <cols>
    <col min="8" max="8" width="9.140625" style="36" customWidth="1"/>
    <col min="10" max="10" width="8.8515625" style="15" hidden="1" customWidth="1"/>
  </cols>
  <sheetData>
    <row r="1" spans="1:9" ht="15" customHeight="1">
      <c r="A1" s="81" t="s">
        <v>25</v>
      </c>
      <c r="B1" s="81"/>
      <c r="C1" s="81"/>
      <c r="D1" s="81"/>
      <c r="E1" s="81"/>
      <c r="F1" s="81"/>
      <c r="G1" s="81"/>
      <c r="H1" s="81"/>
      <c r="I1" s="81"/>
    </row>
    <row r="2" spans="1:9" ht="1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9" ht="15" customHeight="1">
      <c r="A3" s="81"/>
      <c r="B3" s="81"/>
      <c r="C3" s="81"/>
      <c r="D3" s="81"/>
      <c r="E3" s="81"/>
      <c r="F3" s="81"/>
      <c r="G3" s="81"/>
      <c r="H3" s="81"/>
      <c r="I3" s="81"/>
    </row>
    <row r="4" spans="1:9" ht="15" customHeight="1" thickBot="1">
      <c r="A4" s="81"/>
      <c r="B4" s="81"/>
      <c r="C4" s="81"/>
      <c r="D4" s="81"/>
      <c r="E4" s="81"/>
      <c r="F4" s="81"/>
      <c r="G4" s="81"/>
      <c r="H4" s="81"/>
      <c r="I4" s="81"/>
    </row>
    <row r="5" spans="1:11" ht="30.75" customHeight="1" thickBot="1">
      <c r="A5" s="82" t="s">
        <v>26</v>
      </c>
      <c r="B5" s="82"/>
      <c r="C5" s="83"/>
      <c r="D5" s="84"/>
      <c r="E5" s="13"/>
      <c r="F5" s="13"/>
      <c r="G5" s="13"/>
      <c r="H5" s="33"/>
      <c r="I5" s="20"/>
      <c r="J5" s="15">
        <f>IF(C5=3,1,0)</f>
        <v>0</v>
      </c>
      <c r="K5" s="21"/>
    </row>
    <row r="6" spans="1:9" ht="15" customHeight="1">
      <c r="A6" s="81" t="s">
        <v>27</v>
      </c>
      <c r="B6" s="81"/>
      <c r="C6" s="81"/>
      <c r="D6" s="81"/>
      <c r="E6" s="81"/>
      <c r="F6" s="81"/>
      <c r="G6" s="81"/>
      <c r="H6" s="81"/>
      <c r="I6" s="81"/>
    </row>
    <row r="7" spans="1:9" ht="15" customHeight="1">
      <c r="A7" s="81"/>
      <c r="B7" s="81"/>
      <c r="C7" s="81"/>
      <c r="D7" s="81"/>
      <c r="E7" s="81"/>
      <c r="F7" s="81"/>
      <c r="G7" s="81"/>
      <c r="H7" s="81"/>
      <c r="I7" s="81"/>
    </row>
    <row r="8" spans="1:9" ht="15" customHeight="1">
      <c r="A8" s="85" t="s">
        <v>36</v>
      </c>
      <c r="B8" s="85"/>
      <c r="C8" s="85"/>
      <c r="D8" s="85"/>
      <c r="E8" s="85"/>
      <c r="F8" s="85"/>
      <c r="G8" s="85"/>
      <c r="H8" s="85"/>
      <c r="I8" s="85"/>
    </row>
    <row r="9" spans="1:9" ht="30" customHeight="1">
      <c r="A9" s="85"/>
      <c r="B9" s="85"/>
      <c r="C9" s="85"/>
      <c r="D9" s="85"/>
      <c r="E9" s="85"/>
      <c r="F9" s="85"/>
      <c r="G9" s="85"/>
      <c r="H9" s="85"/>
      <c r="I9" s="85"/>
    </row>
    <row r="10" spans="1:9" ht="15" customHeight="1">
      <c r="A10" s="13"/>
      <c r="B10" s="13"/>
      <c r="C10" s="13"/>
      <c r="D10" s="13"/>
      <c r="E10" s="13"/>
      <c r="F10" s="13"/>
      <c r="G10" s="13"/>
      <c r="H10" s="33"/>
      <c r="I10" s="14"/>
    </row>
    <row r="11" spans="1:9" ht="15" customHeight="1">
      <c r="A11" s="13"/>
      <c r="B11" s="13"/>
      <c r="C11" s="13"/>
      <c r="D11" s="13"/>
      <c r="E11" s="13"/>
      <c r="F11" s="13"/>
      <c r="G11" s="13"/>
      <c r="H11" s="33"/>
      <c r="I11" s="14"/>
    </row>
    <row r="12" spans="1:9" ht="15" customHeight="1" thickBot="1">
      <c r="A12" s="13"/>
      <c r="B12" s="13"/>
      <c r="C12" s="13"/>
      <c r="D12" s="13"/>
      <c r="E12" s="13"/>
      <c r="F12" s="13"/>
      <c r="G12" s="13"/>
      <c r="H12" s="33"/>
      <c r="I12" s="14"/>
    </row>
    <row r="13" spans="1:10" ht="37.5" customHeight="1" thickBot="1">
      <c r="A13" s="82" t="s">
        <v>26</v>
      </c>
      <c r="B13" s="82"/>
      <c r="C13" s="83"/>
      <c r="D13" s="84"/>
      <c r="E13" s="14"/>
      <c r="F13" s="14"/>
      <c r="G13" s="14"/>
      <c r="H13" s="34"/>
      <c r="I13" s="14"/>
      <c r="J13" s="15">
        <f>IF(C13="(-∞;3)",1,0)</f>
        <v>0</v>
      </c>
    </row>
    <row r="14" spans="1:9" ht="15" customHeight="1">
      <c r="A14" s="85" t="s">
        <v>67</v>
      </c>
      <c r="B14" s="85"/>
      <c r="C14" s="85"/>
      <c r="D14" s="85"/>
      <c r="E14" s="85"/>
      <c r="F14" s="85"/>
      <c r="G14" s="85"/>
      <c r="H14" s="85"/>
      <c r="I14" s="85"/>
    </row>
    <row r="15" spans="1:9" ht="45" customHeight="1">
      <c r="A15" s="85"/>
      <c r="B15" s="85"/>
      <c r="C15" s="85"/>
      <c r="D15" s="85"/>
      <c r="E15" s="85"/>
      <c r="F15" s="85"/>
      <c r="G15" s="85"/>
      <c r="H15" s="85"/>
      <c r="I15" s="85"/>
    </row>
    <row r="16" spans="1:9" ht="15">
      <c r="A16" s="14"/>
      <c r="B16" s="14"/>
      <c r="C16" s="14"/>
      <c r="D16" s="14"/>
      <c r="E16" s="14"/>
      <c r="F16" s="14"/>
      <c r="G16" s="14"/>
      <c r="H16" s="34"/>
      <c r="I16" s="14"/>
    </row>
    <row r="17" spans="1:9" ht="15">
      <c r="A17" s="14"/>
      <c r="B17" s="14"/>
      <c r="C17" s="14"/>
      <c r="D17" s="14"/>
      <c r="E17" s="14"/>
      <c r="F17" s="14"/>
      <c r="G17" s="14"/>
      <c r="H17" s="34"/>
      <c r="I17" s="14"/>
    </row>
    <row r="18" spans="1:9" ht="15.75" thickBot="1">
      <c r="A18" s="14"/>
      <c r="B18" s="14"/>
      <c r="C18" s="14"/>
      <c r="D18" s="14"/>
      <c r="E18" s="14"/>
      <c r="F18" s="14"/>
      <c r="G18" s="14"/>
      <c r="H18" s="35"/>
      <c r="I18" s="14"/>
    </row>
    <row r="19" spans="1:10" ht="32.25" customHeight="1" thickBot="1">
      <c r="A19" s="82" t="s">
        <v>26</v>
      </c>
      <c r="B19" s="82"/>
      <c r="C19" s="83"/>
      <c r="D19" s="84"/>
      <c r="E19" s="14"/>
      <c r="F19" s="14"/>
      <c r="G19" s="14"/>
      <c r="H19" s="34"/>
      <c r="I19" s="14"/>
      <c r="J19" s="15">
        <f>IF(C19=3,1,0)</f>
        <v>0</v>
      </c>
    </row>
    <row r="21" spans="1:7" ht="15">
      <c r="A21" s="78" t="s">
        <v>29</v>
      </c>
      <c r="B21" s="78"/>
      <c r="C21" s="78"/>
      <c r="D21" s="90" t="str">
        <f>IF(H22&gt;2,"5",IF(H22&gt;1,"4","3"))</f>
        <v>3</v>
      </c>
      <c r="E21" s="90"/>
      <c r="F21" s="90"/>
      <c r="G21" s="90"/>
    </row>
    <row r="22" spans="1:8" ht="15.75" thickBot="1">
      <c r="A22" s="78"/>
      <c r="B22" s="78"/>
      <c r="C22" s="78"/>
      <c r="D22" s="90"/>
      <c r="E22" s="90"/>
      <c r="F22" s="90"/>
      <c r="G22" s="90"/>
      <c r="H22" s="15">
        <f>SUM(J5:J19)</f>
        <v>0</v>
      </c>
    </row>
    <row r="23" spans="1:7" ht="24" thickBot="1">
      <c r="A23" s="86" t="s">
        <v>37</v>
      </c>
      <c r="B23" s="86"/>
      <c r="C23" s="86"/>
      <c r="D23" s="87"/>
      <c r="E23" s="88"/>
      <c r="F23" s="88"/>
      <c r="G23" s="89"/>
    </row>
  </sheetData>
  <sheetProtection/>
  <mergeCells count="14">
    <mergeCell ref="A13:B13"/>
    <mergeCell ref="C13:D13"/>
    <mergeCell ref="A23:C23"/>
    <mergeCell ref="D23:G23"/>
    <mergeCell ref="A1:I4"/>
    <mergeCell ref="A5:B5"/>
    <mergeCell ref="C5:D5"/>
    <mergeCell ref="A6:I7"/>
    <mergeCell ref="A8:I9"/>
    <mergeCell ref="A14:I15"/>
    <mergeCell ref="A19:B19"/>
    <mergeCell ref="C19:D19"/>
    <mergeCell ref="A21:C22"/>
    <mergeCell ref="D21:G22"/>
  </mergeCells>
  <printOptions/>
  <pageMargins left="0.7" right="0.7" top="0.75" bottom="0.75" header="0.3" footer="0.3"/>
  <pageSetup horizontalDpi="600" verticalDpi="600" orientation="portrait" paperSize="9" r:id="rId5"/>
  <legacyDrawing r:id="rId4"/>
  <oleObjects>
    <oleObject progId="Equation.3" shapeId="226177" r:id="rId1"/>
    <oleObject progId="Equation.3" shapeId="226176" r:id="rId2"/>
    <oleObject progId="Equation.3" shapeId="226175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D10"/>
    </sheetView>
  </sheetViews>
  <sheetFormatPr defaultColWidth="9.140625" defaultRowHeight="15"/>
  <cols>
    <col min="2" max="2" width="15.8515625" style="0" customWidth="1"/>
    <col min="3" max="3" width="10.00390625" style="0" bestFit="1" customWidth="1"/>
    <col min="5" max="5" width="15.28125" style="0" customWidth="1"/>
    <col min="7" max="7" width="5.00390625" style="0" customWidth="1"/>
  </cols>
  <sheetData>
    <row r="1" spans="1:4" ht="15">
      <c r="A1" s="31" t="s">
        <v>54</v>
      </c>
      <c r="B1" s="31"/>
      <c r="C1" s="32" t="s">
        <v>53</v>
      </c>
      <c r="D1" s="32"/>
    </row>
    <row r="2" spans="1:3" ht="15">
      <c r="A2" s="61" t="s">
        <v>52</v>
      </c>
      <c r="B2" s="61"/>
      <c r="C2" s="61"/>
    </row>
    <row r="3" spans="1:6" ht="30">
      <c r="A3" s="26" t="s">
        <v>64</v>
      </c>
      <c r="B3" s="26" t="s">
        <v>65</v>
      </c>
      <c r="C3" s="27" t="s">
        <v>29</v>
      </c>
      <c r="D3" s="29"/>
      <c r="E3" s="28"/>
      <c r="F3" s="4"/>
    </row>
    <row r="4" spans="1:6" ht="15">
      <c r="A4" s="19" t="s">
        <v>63</v>
      </c>
      <c r="B4" s="19"/>
      <c r="C4" s="27"/>
      <c r="D4" s="29"/>
      <c r="E4" s="28"/>
      <c r="F4" s="4"/>
    </row>
    <row r="5" spans="1:6" ht="15">
      <c r="A5" s="91" t="s">
        <v>55</v>
      </c>
      <c r="B5" s="2" t="s">
        <v>56</v>
      </c>
      <c r="C5" s="3"/>
      <c r="D5" s="30"/>
      <c r="E5" s="4"/>
      <c r="F5" s="4"/>
    </row>
    <row r="6" spans="1:6" ht="15">
      <c r="A6" s="91"/>
      <c r="B6" s="2" t="s">
        <v>57</v>
      </c>
      <c r="C6" s="3"/>
      <c r="D6" s="30"/>
      <c r="E6" s="4"/>
      <c r="F6" s="4"/>
    </row>
    <row r="7" spans="1:6" ht="15">
      <c r="A7" s="91"/>
      <c r="B7" s="2" t="s">
        <v>58</v>
      </c>
      <c r="C7" s="3"/>
      <c r="D7" s="30"/>
      <c r="E7" s="4"/>
      <c r="F7" s="4"/>
    </row>
    <row r="8" spans="1:6" ht="15">
      <c r="A8" s="19" t="s">
        <v>59</v>
      </c>
      <c r="B8" s="2" t="s">
        <v>60</v>
      </c>
      <c r="C8" s="3"/>
      <c r="D8" s="30"/>
      <c r="E8" s="4"/>
      <c r="F8" s="4"/>
    </row>
    <row r="9" spans="1:6" ht="15">
      <c r="A9" s="19" t="s">
        <v>61</v>
      </c>
      <c r="B9" s="2" t="s">
        <v>60</v>
      </c>
      <c r="C9" s="3"/>
      <c r="D9" s="30"/>
      <c r="E9" s="4"/>
      <c r="F9" s="4"/>
    </row>
    <row r="10" spans="1:6" ht="15">
      <c r="A10" s="2" t="s">
        <v>62</v>
      </c>
      <c r="B10" s="2"/>
      <c r="C10" s="3"/>
      <c r="D10" s="30"/>
      <c r="E10" s="4"/>
      <c r="F10" s="4"/>
    </row>
  </sheetData>
  <sheetProtection/>
  <mergeCells count="2">
    <mergeCell ref="A2:C2"/>
    <mergeCell ref="A5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Пономарева </cp:lastModifiedBy>
  <cp:lastPrinted>2008-12-05T06:04:19Z</cp:lastPrinted>
  <dcterms:created xsi:type="dcterms:W3CDTF">2008-11-24T16:19:15Z</dcterms:created>
  <dcterms:modified xsi:type="dcterms:W3CDTF">2009-12-15T17:01:19Z</dcterms:modified>
  <cp:category/>
  <cp:version/>
  <cp:contentType/>
  <cp:contentStatus/>
</cp:coreProperties>
</file>